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260" yWindow="30" windowWidth="23295" windowHeight="11640" tabRatio="920"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 Optional COVID 19 impact" sheetId="19" r:id="rId8"/>
  </sheets>
  <externalReferences>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 Insert Nat Trans Templ'!$A$1:$E$102</definedName>
    <definedName name="_xlnm.Print_Area" localSheetId="0">Disclaimer!$A$1:$A$170</definedName>
    <definedName name="_xlnm.Print_Area" localSheetId="6">'E. Optional ECB-ECAIs data'!$A$2:$G$91</definedName>
    <definedName name="_xlnm.Print_Area" localSheetId="1">Introduction!$B$2:$J$36</definedName>
    <definedName name="_xlnm.Print_Titles" localSheetId="0">Disclaimer!$2:$2</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3" i="19" l="1"/>
  <c r="H32" i="19"/>
  <c r="H30" i="19"/>
  <c r="H31" i="19"/>
  <c r="H33" i="19" l="1"/>
  <c r="F33" i="19" l="1"/>
  <c r="E33" i="19"/>
  <c r="D33" i="19"/>
  <c r="C33" i="19"/>
  <c r="D22" i="19"/>
  <c r="C22" i="19"/>
  <c r="G18" i="19"/>
  <c r="F18" i="19"/>
  <c r="G22" i="19" l="1"/>
  <c r="F22" i="19"/>
  <c r="E30" i="14"/>
  <c r="G83" i="18" l="1"/>
  <c r="G84" i="18"/>
  <c r="G85" i="18"/>
  <c r="G86" i="18"/>
  <c r="G82" i="18"/>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87" i="9"/>
  <c r="F86" i="9"/>
  <c r="F85" i="9"/>
  <c r="F84" i="9"/>
  <c r="F83" i="9"/>
  <c r="F82" i="9"/>
  <c r="F81" i="9"/>
  <c r="F80" i="9"/>
  <c r="F79" i="9"/>
  <c r="F78" i="9"/>
  <c r="F76" i="9"/>
  <c r="F75" i="9"/>
  <c r="F74" i="9"/>
  <c r="F46" i="9"/>
  <c r="F47" i="9"/>
  <c r="F48" i="9"/>
  <c r="F49" i="9"/>
  <c r="F50" i="9"/>
  <c r="F51" i="9"/>
  <c r="F52" i="9"/>
  <c r="F53" i="9"/>
  <c r="F54" i="9"/>
  <c r="F55" i="9"/>
  <c r="F56" i="9"/>
  <c r="F57" i="9"/>
  <c r="F58" i="9"/>
  <c r="F59" i="9"/>
  <c r="F60" i="9"/>
  <c r="F61" i="9"/>
  <c r="F62" i="9"/>
  <c r="F63" i="9"/>
  <c r="F64" i="9"/>
  <c r="F65" i="9"/>
  <c r="F66" i="9"/>
  <c r="F67" i="9"/>
  <c r="F68" i="9"/>
  <c r="F69" i="9"/>
  <c r="F70" i="9"/>
  <c r="F71" i="9"/>
  <c r="F72" i="9"/>
  <c r="F45" i="9"/>
  <c r="F36" i="9"/>
  <c r="F28" i="9"/>
  <c r="C312" i="8"/>
  <c r="G227" i="8" l="1"/>
  <c r="F227" i="8"/>
  <c r="G226" i="8"/>
  <c r="F226" i="8"/>
  <c r="G225" i="8"/>
  <c r="F225" i="8"/>
  <c r="G224" i="8"/>
  <c r="F224" i="8"/>
  <c r="G223" i="8"/>
  <c r="F223" i="8"/>
  <c r="G222" i="8"/>
  <c r="F222" i="8"/>
  <c r="G221" i="8"/>
  <c r="F221" i="8"/>
  <c r="G219" i="8"/>
  <c r="F219" i="8"/>
  <c r="G218" i="8"/>
  <c r="F218" i="8"/>
  <c r="G217" i="8"/>
  <c r="F217" i="8"/>
  <c r="C290" i="8"/>
  <c r="F292" i="8"/>
  <c r="C292" i="8"/>
  <c r="D292" i="8"/>
  <c r="D300" i="8"/>
  <c r="D293" i="8"/>
  <c r="D290" i="8"/>
  <c r="C300" i="8"/>
  <c r="C293"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72" i="8"/>
  <c r="F76" i="8"/>
  <c r="F80"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<sst xmlns="http://schemas.openxmlformats.org/spreadsheetml/2006/main" count="2284" uniqueCount="1544">
  <si>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</si>
  <si>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</si>
  <si>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</si>
  <si>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</si>
  <si>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</si>
  <si>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</si>
  <si>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</si>
  <si>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</si>
  <si>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</si>
  <si>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</si>
  <si>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</si>
  <si>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</si>
  <si>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</si>
  <si>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</si>
  <si>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</si>
  <si>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</si>
  <si>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</si>
  <si>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</si>
  <si>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</si>
  <si>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</si>
  <si>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</si>
  <si>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</si>
  <si>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</si>
  <si>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</si>
  <si>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</si>
  <si>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</si>
  <si>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</si>
  <si>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</si>
  <si>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</si>
  <si>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</si>
  <si>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</si>
  <si>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</si>
  <si>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</si>
  <si>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</si>
  <si>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</si>
  <si>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</si>
  <si>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</si>
  <si>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</si>
  <si>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</si>
  <si>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</si>
  <si>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</si>
  <si>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</si>
  <si>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</si>
  <si>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</si>
  <si>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</si>
  <si>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</si>
  <si>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</si>
  <si>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</si>
  <si>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</si>
  <si>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</si>
  <si>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</si>
  <si>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</si>
  <si>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</si>
  <si>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</si>
  <si>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</si>
  <si>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</si>
  <si>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</si>
  <si>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</si>
  <si>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</si>
  <si>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</si>
  <si>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</si>
  <si>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</si>
  <si>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</si>
  <si>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</si>
  <si>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</si>
  <si>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</si>
  <si>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</si>
  <si>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</si>
  <si>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</si>
  <si>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</si>
  <si>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</si>
  <si>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</si>
  <si>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</si>
  <si>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</si>
  <si>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</si>
  <si>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</si>
  <si>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</si>
  <si>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</si>
  <si>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</si>
  <si>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</si>
  <si>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</si>
  <si>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</si>
  <si>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</si>
  <si>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</si>
  <si>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</si>
  <si>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</si>
  <si>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</si>
  <si>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</si>
  <si>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</si>
  <si>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</si>
  <si>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</si>
  <si>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</si>
  <si>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</si>
  <si>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</si>
  <si>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</si>
  <si>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</si>
  <si>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</si>
  <si>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</si>
  <si>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</si>
  <si>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</si>
  <si>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</si>
  <si>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</si>
  <si>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</si>
  <si>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</si>
  <si>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</si>
  <si>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</si>
  <si>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</si>
  <si>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</si>
  <si>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</si>
  <si>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</si>
  <si>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</si>
  <si>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</si>
  <si>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</si>
  <si>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</si>
  <si>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</si>
  <si>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</si>
  <si>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</si>
  <si>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</si>
  <si>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</si>
  <si>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</si>
  <si>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</si>
  <si>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</si>
  <si>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</si>
  <si>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</si>
  <si>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</si>
  <si>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</si>
  <si>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</si>
  <si>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</si>
  <si>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</si>
  <si>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</si>
  <si>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</si>
  <si>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</si>
  <si>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</si>
  <si>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</si>
  <si>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</si>
  <si>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</si>
  <si>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</si>
  <si>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</si>
  <si>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</si>
  <si>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</si>
  <si>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</si>
  <si>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</si>
  <si>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</si>
  <si>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</si>
  <si>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</si>
  <si>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</si>
  <si>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</si>
  <si>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</si>
  <si>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</si>
  <si>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</si>
  <si>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</si>
  <si>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</si>
  <si>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</si>
  <si>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</si>
  <si>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</si>
  <si>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</si>
  <si>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</si>
  <si>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</si>
  <si>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</si>
  <si>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</si>
  <si>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</si>
  <si>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</si>
  <si>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</si>
  <si>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</si>
  <si>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</si>
  <si>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</si>
  <si>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</si>
  <si>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</si>
  <si>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</si>
  <si>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</si>
  <si>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</si>
  <si>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</si>
  <si>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</si>
  <si>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</si>
  <si>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</si>
  <si>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</si>
  <si>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</si>
  <si>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</si>
  <si>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</si>
  <si>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</si>
  <si>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</si>
  <si>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</si>
  <si>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</si>
  <si>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</si>
  <si>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</si>
  <si>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</si>
  <si>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</si>
  <si>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</si>
  <si>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</si>
  <si>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</si>
  <si>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</si>
  <si>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</si>
  <si>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</si>
  <si>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</si>
  <si>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</si>
  <si>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</si>
  <si>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</si>
  <si>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</si>
  <si>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</si>
  <si>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</si>
  <si>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</si>
  <si>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</si>
  <si>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</si>
  <si>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</si>
  <si>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</si>
  <si>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</si>
  <si>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</si>
  <si>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</si>
  <si>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</si>
  <si>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</si>
  <si>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</si>
  <si>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</si>
  <si>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</si>
  <si>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</si>
  <si>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</si>
  <si>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</si>
  <si>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</si>
  <si>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</si>
  <si>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</si>
  <si>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</si>
  <si>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</si>
  <si>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</si>
  <si>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</si>
  <si>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</si>
  <si>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</si>
  <si>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</si>
  <si>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</si>
  <si>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</si>
  <si>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</si>
  <si>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</si>
  <si>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</si>
  <si>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</si>
  <si>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</si>
  <si>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</si>
  <si>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</si>
  <si>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</si>
  <si>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</si>
  <si>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</si>
  <si>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</si>
  <si>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</si>
  <si>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</si>
  <si>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</si>
  <si>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</si>
  <si>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</si>
  <si>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</si>
  <si>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</si>
  <si>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</si>
  <si>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</si>
  <si>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</si>
  <si>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</si>
  <si>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</si>
  <si>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</si>
  <si>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</si>
  <si>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</si>
  <si>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</si>
  <si>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</si>
  <si>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</si>
  <si>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</si>
  <si>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</si>
  <si>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</si>
  <si>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</si>
  <si>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</si>
  <si>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</si>
  <si>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</si>
  <si>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</si>
  <si>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</si>
  <si>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</si>
  <si>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</si>
  <si>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</si>
  <si>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</si>
  <si>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</si>
  <si>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</si>
  <si>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</si>
  <si>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</si>
  <si>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</si>
  <si>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</si>
  <si>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</si>
  <si>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</si>
  <si>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</si>
  <si>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</si>
  <si>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</si>
  <si>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</si>
  <si>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</si>
  <si>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</si>
  <si>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</si>
  <si>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</si>
  <si>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</si>
  <si>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</si>
  <si>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</si>
  <si>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</si>
  <si>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</si>
  <si>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</si>
  <si>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</si>
  <si>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</si>
  <si>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</si>
  <si>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</si>
  <si>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</si>
  <si>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</si>
  <si>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</si>
  <si>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</si>
  <si>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</si>
  <si>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</si>
  <si>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</si>
  <si>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</si>
  <si>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</si>
  <si>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</si>
  <si>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</si>
  <si>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</si>
  <si>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</si>
  <si>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</si>
  <si>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</si>
  <si>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</si>
  <si>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</si>
  <si>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</si>
  <si>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</si>
  <si>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</si>
  <si>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</si>
  <si>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</si>
  <si>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</si>
  <si>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</si>
  <si>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</si>
  <si>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</si>
  <si>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</si>
  <si>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</si>
  <si>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</si>
  <si>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</si>
  <si>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</si>
  <si>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</si>
  <si>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</si>
  <si>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</si>
  <si>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</si>
  <si>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</si>
  <si>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</si>
  <si>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</si>
  <si>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</si>
  <si>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</si>
  <si>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</si>
  <si>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</si>
  <si>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</si>
  <si>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</si>
  <si>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</si>
  <si>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</si>
  <si>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</si>
  <si>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</si>
  <si>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</si>
  <si>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</si>
  <si>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</si>
  <si>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</si>
  <si>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</si>
  <si>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</si>
  <si>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</si>
  <si>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</si>
  <si>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</si>
  <si>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</si>
  <si>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</si>
  <si>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</si>
  <si>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</si>
  <si>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</si>
  <si>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</si>
  <si>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</si>
  <si>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</si>
  <si>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</si>
  <si>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</si>
  <si>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</si>
  <si>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</si>
  <si>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</si>
  <si>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</si>
  <si>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</si>
  <si>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</si>
  <si>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</si>
  <si>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</si>
  <si>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</si>
  <si>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</si>
  <si>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</si>
  <si>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</si>
  <si>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</si>
  <si>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</si>
  <si>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</si>
  <si>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</si>
  <si>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</si>
  <si>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</si>
  <si>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</si>
  <si>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</si>
  <si>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</si>
  <si>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</si>
  <si>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</si>
  <si>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</si>
  <si>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</si>
  <si>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</si>
  <si>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</si>
  <si>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</si>
  <si>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</si>
  <si>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</si>
  <si>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</si>
  <si>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</si>
  <si>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</si>
  <si>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</si>
  <si>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</si>
  <si>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</si>
  <si>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</si>
  <si>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</si>
  <si>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</si>
  <si>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</si>
  <si>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</si>
  <si>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</si>
  <si>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</si>
  <si>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</si>
  <si>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</si>
  <si>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</si>
  <si>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</si>
  <si>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</si>
  <si>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</si>
  <si>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</si>
  <si>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</si>
  <si>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</si>
  <si>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</si>
  <si>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</si>
  <si>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</si>
  <si>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</si>
  <si>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</si>
  <si>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</si>
  <si>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</si>
  <si>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</si>
  <si>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</si>
  <si>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</si>
  <si>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</si>
  <si>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</si>
  <si>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</si>
  <si>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</si>
  <si>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</si>
  <si>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</si>
  <si>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</si>
  <si>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</si>
  <si>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</si>
  <si>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</si>
  <si>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</si>
  <si>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</si>
  <si>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</si>
  <si>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</si>
  <si>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</si>
  <si>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</si>
  <si>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</si>
  <si>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</si>
  <si>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</si>
  <si>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</si>
  <si>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</si>
  <si>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</si>
  <si>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</si>
  <si>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</si>
  <si>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</si>
  <si>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</si>
  <si>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</si>
  <si>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</si>
  <si>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</si>
  <si>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</si>
  <si>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</si>
  <si>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</si>
  <si>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</si>
  <si>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</si>
  <si>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</si>
  <si>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</si>
  <si>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</si>
  <si>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</si>
  <si>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</si>
  <si>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</si>
  <si>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</si>
  <si>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</si>
  <si>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</si>
  <si>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</si>
  <si>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</si>
  <si>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</si>
  <si>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</si>
  <si>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</si>
  <si>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</si>
  <si>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</si>
  <si>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</si>
  <si>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</si>
  <si>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</si>
  <si>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</si>
  <si>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</si>
  <si>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</si>
  <si>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</si>
  <si>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</si>
  <si>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</si>
  <si>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</si>
  <si>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</si>
  <si>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</si>
  <si>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</si>
  <si>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</si>
  <si>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</si>
  <si>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</si>
  <si>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</si>
  <si>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</si>
  <si>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</si>
  <si>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</si>
  <si>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</si>
  <si>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</si>
  <si>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</si>
  <si>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</si>
  <si>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</si>
  <si>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</si>
  <si>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</si>
  <si>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</si>
  <si>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</si>
  <si>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</si>
  <si>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</si>
  <si>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</si>
  <si>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</si>
  <si>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</si>
  <si>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</si>
  <si>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</si>
  <si>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</si>
  <si>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</si>
  <si>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</si>
  <si>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</si>
  <si>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</si>
  <si>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</si>
  <si>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</si>
  <si>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</si>
  <si>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</si>
  <si>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</si>
  <si>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</si>
  <si>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</si>
  <si>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</si>
  <si>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</si>
  <si>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</si>
  <si>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</si>
  <si>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</si>
  <si>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</si>
  <si>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</si>
  <si>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</si>
  <si>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</si>
  <si>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</si>
  <si>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</si>
  <si>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</si>
  <si>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</si>
  <si>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</si>
  <si>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</si>
  <si>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</si>
  <si>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</si>
  <si>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</si>
  <si>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</si>
  <si>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</si>
  <si>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</si>
  <si>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</si>
  <si>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</si>
  <si>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</si>
  <si>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</si>
  <si>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</si>
  <si>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</si>
  <si>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</si>
  <si>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</si>
  <si>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</si>
  <si>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</si>
  <si>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</si>
  <si>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</si>
  <si>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</si>
  <si>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</si>
  <si>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</si>
  <si>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</si>
  <si>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</si>
  <si>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</si>
  <si>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</si>
  <si>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</si>
  <si>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</si>
  <si>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</si>
  <si>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</si>
  <si>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</si>
  <si>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</si>
  <si>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</si>
  <si>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</si>
  <si>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</si>
  <si>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</si>
  <si>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</si>
  <si>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</si>
  <si>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</si>
  <si>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</si>
  <si>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</si>
  <si>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</si>
  <si>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</si>
  <si>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</si>
  <si>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</si>
  <si>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</si>
  <si>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</si>
  <si>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</si>
  <si>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</si>
  <si>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</si>
  <si>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</si>
  <si>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</si>
  <si>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</si>
  <si>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</si>
  <si>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</si>
  <si>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</si>
  <si>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</si>
  <si>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</si>
  <si>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</si>
  <si>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</si>
  <si>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</si>
  <si>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</si>
  <si>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</si>
  <si>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</si>
  <si>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</si>
  <si>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</si>
  <si>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</si>
  <si>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</si>
  <si>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</si>
  <si>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</si>
  <si>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</si>
  <si>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</si>
  <si>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</si>
  <si>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</si>
  <si>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</si>
  <si>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</si>
  <si>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</si>
  <si>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</si>
  <si>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</si>
  <si>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</si>
  <si>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</si>
  <si>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</si>
  <si>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</si>
  <si>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</si>
  <si>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</si>
  <si>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</si>
  <si>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</si>
  <si>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</si>
  <si>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</si>
  <si>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</si>
  <si>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</si>
  <si>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</si>
  <si>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</si>
  <si>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</si>
  <si>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</si>
  <si>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</si>
  <si>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</si>
  <si>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</si>
  <si>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</si>
  <si>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</si>
  <si>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</si>
  <si>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</si>
  <si>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</si>
  <si>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</si>
  <si>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</si>
  <si>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</si>
  <si>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</si>
  <si>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</si>
  <si>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</si>
  <si>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</si>
  <si>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</si>
  <si>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</si>
  <si>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</si>
  <si>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</si>
  <si>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</si>
  <si>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</si>
  <si>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</si>
  <si>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</si>
  <si>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</si>
  <si>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</si>
  <si>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</si>
  <si>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</si>
  <si>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</si>
  <si>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</si>
  <si>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</si>
  <si>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</si>
  <si>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</si>
  <si>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</si>
  <si>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</si>
  <si>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</si>
  <si>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</si>
  <si>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</si>
  <si>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</si>
  <si>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</si>
  <si>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</si>
  <si>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</si>
  <si>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</si>
  <si>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</si>
  <si>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</si>
  <si>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</si>
  <si>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</si>
  <si>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</si>
  <si>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</si>
  <si>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</si>
  <si>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</si>
  <si>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</si>
  <si>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</si>
  <si>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</si>
  <si>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</si>
  <si>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</si>
  <si>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</si>
  <si>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</si>
  <si>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</si>
  <si>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</si>
  <si>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</si>
  <si>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</si>
  <si>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</si>
  <si>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</si>
  <si>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</si>
  <si>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</si>
  <si>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</si>
  <si>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</si>
  <si>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</si>
  <si>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</si>
  <si>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</si>
  <si>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</si>
  <si>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</si>
  <si>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</si>
  <si>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</si>
  <si>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</si>
  <si>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</si>
  <si>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</si>
  <si>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</si>
  <si>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</si>
  <si>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</si>
  <si>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</si>
  <si>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</si>
  <si>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</si>
  <si>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</si>
  <si>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</si>
  <si>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</si>
  <si>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</si>
  <si>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</si>
  <si>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</si>
  <si>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</si>
  <si>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</si>
  <si>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</si>
  <si>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</si>
  <si>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</si>
  <si>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</si>
  <si>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</si>
  <si>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</si>
  <si>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</si>
  <si>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</si>
  <si>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</si>
  <si>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</si>
  <si>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</si>
  <si>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</si>
  <si>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</si>
  <si>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</si>
  <si>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</si>
  <si>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</si>
  <si>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</si>
  <si>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</si>
  <si>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</si>
  <si>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</si>
  <si>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</si>
  <si>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</si>
  <si>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</si>
  <si>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</si>
  <si>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</si>
  <si>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</si>
  <si>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</si>
  <si>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</si>
  <si>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</si>
  <si>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</si>
  <si>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</si>
  <si>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</si>
  <si>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</si>
  <si>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</si>
  <si>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</si>
  <si>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</si>
  <si>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</si>
  <si>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</si>
  <si>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</si>
  <si>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</si>
  <si>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</si>
  <si>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</si>
  <si>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</si>
  <si>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</si>
  <si>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</si>
  <si>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</si>
  <si>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</si>
  <si>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</si>
  <si>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</si>
  <si>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</si>
  <si>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</si>
  <si>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</si>
  <si>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</si>
  <si>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</si>
  <si>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</si>
  <si>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</si>
  <si>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</si>
  <si>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</si>
  <si>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</si>
  <si>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</si>
  <si>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</si>
  <si>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</si>
  <si>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</si>
  <si>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</si>
  <si>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</si>
  <si>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</si>
  <si>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</si>
  <si>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</si>
  <si>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</si>
  <si>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</si>
  <si>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</si>
  <si>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</si>
  <si>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</si>
  <si>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</si>
  <si>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</si>
  <si>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</si>
  <si>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</si>
  <si>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</si>
  <si>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</si>
  <si>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</si>
  <si>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</si>
  <si>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</si>
  <si>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</si>
  <si>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</si>
  <si>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</si>
  <si>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</si>
  <si>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</si>
  <si>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</si>
  <si>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</si>
  <si>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</si>
  <si>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</si>
  <si>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</si>
  <si>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</si>
  <si>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</si>
  <si>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</si>
  <si>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</si>
  <si>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</si>
  <si>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</si>
  <si>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</si>
  <si>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</si>
  <si>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</si>
  <si>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</si>
  <si>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</si>
  <si>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</si>
  <si>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</si>
  <si>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</si>
  <si>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</si>
  <si>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</si>
  <si>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</si>
  <si>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</si>
  <si>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</si>
  <si>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</si>
  <si>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</si>
  <si>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</si>
  <si>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</si>
  <si>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</si>
  <si>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</si>
  <si>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</si>
  <si>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</si>
  <si>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</si>
  <si>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</si>
  <si>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</si>
  <si>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</si>
  <si>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</si>
  <si>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</si>
  <si>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</si>
  <si>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</si>
  <si>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</si>
  <si>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</si>
  <si>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</si>
  <si>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</si>
  <si>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</si>
  <si>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</si>
  <si>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</si>
  <si>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</si>
  <si>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</si>
  <si>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</si>
  <si>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</si>
  <si>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</si>
  <si>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</si>
  <si>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</si>
  <si>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</si>
  <si>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</si>
  <si>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</si>
  <si>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</si>
  <si>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</si>
  <si>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</si>
  <si>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</si>
  <si>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</si>
  <si>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</si>
  <si>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</si>
  <si>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</si>
  <si>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</si>
  <si>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</si>
  <si>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</si>
  <si>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</si>
  <si>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</si>
  <si>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</si>
  <si>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</si>
  <si>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</si>
  <si>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</si>
  <si>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</si>
  <si>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</si>
  <si>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</si>
  <si>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</si>
  <si>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</si>
  <si>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</si>
  <si>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</si>
  <si>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</si>
  <si>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</si>
  <si>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</si>
  <si>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</si>
  <si>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</si>
  <si>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</si>
  <si>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</si>
  <si>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</si>
  <si>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</si>
  <si>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</si>
  <si>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</si>
  <si>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</si>
  <si>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</si>
  <si>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</si>
  <si>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</si>
  <si>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</si>
  <si>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</si>
  <si>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</si>
  <si>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</si>
  <si>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</si>
  <si>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</si>
  <si>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</si>
  <si>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</si>
  <si>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</si>
  <si>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</si>
  <si>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</si>
  <si>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</si>
  <si>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</si>
  <si>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</si>
  <si>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</si>
  <si>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</si>
  <si>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</si>
  <si>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</si>
  <si>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</si>
  <si>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</si>
  <si>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</si>
  <si>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</si>
  <si>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</si>
  <si>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</si>
  <si>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</si>
  <si>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</si>
  <si>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</si>
  <si>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</si>
  <si>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</si>
  <si>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</si>
  <si>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</si>
  <si>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</si>
  <si>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</si>
  <si>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</si>
  <si>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</si>
  <si>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</si>
  <si>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</si>
  <si>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</si>
  <si>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</si>
  <si>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</si>
  <si>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</si>
  <si>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</si>
  <si>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</si>
  <si>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</si>
  <si>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</si>
  <si>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</si>
  <si>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</si>
  <si>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</si>
  <si>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</si>
  <si>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</si>
  <si>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</si>
  <si>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</si>
  <si>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</si>
  <si>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</si>
  <si>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</si>
  <si>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</si>
  <si>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</si>
  <si>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</si>
  <si>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</si>
  <si>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</si>
  <si>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</si>
  <si>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</si>
  <si>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</si>
  <si>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</si>
  <si>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</si>
  <si>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</si>
  <si>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</si>
  <si>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</si>
  <si>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</si>
  <si>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</si>
  <si>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</si>
  <si>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</si>
  <si>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</si>
  <si>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</si>
  <si>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</si>
  <si>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</si>
  <si>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</si>
  <si>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</si>
  <si>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</si>
  <si>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</si>
  <si>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</si>
  <si>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</si>
  <si>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</si>
  <si>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</si>
  <si>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</si>
  <si>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</si>
  <si>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</si>
  <si>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</si>
  <si>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</si>
  <si>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</si>
  <si>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</si>
  <si>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</si>
  <si>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</si>
  <si>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</si>
  <si>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</si>
  <si>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</si>
  <si>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</si>
  <si>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</si>
  <si>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</si>
  <si>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</si>
  <si>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</si>
  <si>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</si>
  <si>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</si>
  <si>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</si>
  <si>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</si>
  <si>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</si>
  <si>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</si>
  <si>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</si>
  <si>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</si>
  <si>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</si>
  <si>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</si>
  <si>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</si>
  <si>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</si>
  <si>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</si>
  <si>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</si>
  <si>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</si>
  <si>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</si>
  <si>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</si>
  <si>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</si>
  <si>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</si>
  <si>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</si>
  <si>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</si>
  <si>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</si>
  <si>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</si>
  <si>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</si>
  <si>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</si>
  <si>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</si>
  <si>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</si>
  <si>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</si>
  <si>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</si>
  <si>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</si>
  <si>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</si>
  <si>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</si>
  <si>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</si>
  <si>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</si>
  <si>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</si>
  <si>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</si>
  <si>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</si>
  <si>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</si>
  <si>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</si>
  <si>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</si>
  <si>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</si>
  <si>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</si>
  <si>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</si>
  <si>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</si>
  <si>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</si>
  <si>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</si>
  <si>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</si>
  <si>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</si>
  <si>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</si>
  <si>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</si>
  <si>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</si>
  <si>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</si>
  <si>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</si>
  <si>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</si>
  <si>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</si>
  <si>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</si>
  <si>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</si>
  <si>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</si>
  <si>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</si>
  <si>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</si>
  <si>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</si>
  <si>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</si>
  <si>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</si>
  <si>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</si>
  <si>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</si>
  <si>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</si>
  <si>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</si>
  <si>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</si>
  <si>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</si>
  <si>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</si>
  <si>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</si>
  <si>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</si>
  <si>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</si>
  <si>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</si>
  <si>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</si>
  <si>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</si>
  <si>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</si>
  <si>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</si>
  <si>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</si>
  <si>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</si>
  <si>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</si>
  <si>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</si>
  <si>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</si>
  <si>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</si>
  <si>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</si>
  <si>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</si>
  <si>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</si>
  <si>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</si>
  <si>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</si>
  <si>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</si>
  <si>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</si>
  <si>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</si>
  <si>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</si>
  <si>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</si>
  <si>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</si>
  <si>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</si>
  <si>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</si>
  <si>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</si>
  <si>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</si>
  <si>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</si>
  <si>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</si>
  <si>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</si>
  <si>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</si>
  <si>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</si>
  <si>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</si>
  <si>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</si>
  <si>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</si>
  <si>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</si>
  <si>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</si>
  <si>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</si>
  <si>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</si>
  <si>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</si>
  <si>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</si>
  <si>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</si>
  <si>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</si>
  <si>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</si>
  <si>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</si>
  <si>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</si>
  <si>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</si>
  <si>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</si>
  <si>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</si>
  <si>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</si>
  <si>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</si>
  <si>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</si>
  <si>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</si>
  <si>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</si>
  <si>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</si>
  <si>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</si>
  <si>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</si>
  <si>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</si>
  <si>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</si>
  <si>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</si>
  <si>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</si>
  <si>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</si>
  <si>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</si>
  <si>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</si>
  <si>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</si>
  <si>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</si>
  <si>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</si>
  <si>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</si>
  <si>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</si>
  <si>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</si>
  <si>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</si>
  <si>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</si>
  <si>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</si>
  <si>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</si>
  <si>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</si>
  <si>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</si>
  <si>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</si>
  <si>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</si>
  <si>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</si>
  <si>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</si>
  <si>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</si>
  <si>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</si>
  <si>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</si>
  <si>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</si>
  <si>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</si>
  <si>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</si>
  <si>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</si>
  <si>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</si>
  <si>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</si>
  <si>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</si>
  <si>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</si>
  <si>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</si>
  <si>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</si>
  <si>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</si>
  <si>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</si>
  <si>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</si>
  <si>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</si>
  <si>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</si>
  <si>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</si>
  <si>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</si>
  <si>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</si>
  <si>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</si>
  <si>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</si>
  <si>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</si>
  <si>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</si>
  <si>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</si>
  <si>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</si>
  <si>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</si>
  <si>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</si>
  <si>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</si>
  <si>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</si>
  <si>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</si>
  <si>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</si>
  <si>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</si>
  <si>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</si>
  <si>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</si>
  <si>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</si>
  <si>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</si>
  <si>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</si>
  <si>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</si>
  <si>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</si>
  <si>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</si>
  <si>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</si>
  <si>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</si>
  <si>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</si>
  <si>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</si>
  <si>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</si>
  <si>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</si>
  <si>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</si>
  <si>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</si>
  <si>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</si>
  <si>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</si>
  <si>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</si>
  <si>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</si>
  <si>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</si>
  <si>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</si>
  <si>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</si>
  <si>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</si>
  <si>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</si>
  <si>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</si>
  <si>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</si>
  <si>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</si>
  <si>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</si>
  <si>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</si>
  <si>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</si>
  <si>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</si>
  <si>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</si>
  <si>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</si>
  <si>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</si>
  <si>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</si>
  <si>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</si>
  <si>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</si>
  <si>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</si>
  <si>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</si>
  <si>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</si>
  <si>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</si>
  <si>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</si>
  <si>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</si>
  <si>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</si>
  <si>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</si>
  <si>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</si>
  <si>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</si>
  <si>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</si>
  <si>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</si>
  <si>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</si>
  <si>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</si>
  <si>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</si>
  <si>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</si>
  <si>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</si>
  <si>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</si>
  <si>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</si>
  <si>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</si>
  <si>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</si>
  <si>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</si>
  <si>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</si>
  <si>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</si>
  <si>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</si>
  <si>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</si>
  <si>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</si>
  <si>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</si>
  <si>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</si>
  <si>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</si>
  <si>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</si>
  <si>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</si>
  <si>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</si>
  <si>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</si>
  <si>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</si>
  <si>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</si>
  <si>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</si>
  <si>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</si>
  <si>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</si>
  <si>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</si>
  <si>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</si>
  <si>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</si>
  <si>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</si>
  <si>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</si>
  <si>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</si>
  <si>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</si>
  <si>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</si>
  <si>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</si>
  <si>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</si>
  <si>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</si>
  <si>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</si>
  <si>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</si>
  <si>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</si>
  <si>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</si>
  <si>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</si>
  <si>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</si>
  <si>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</si>
  <si>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</si>
  <si>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</si>
  <si>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</si>
  <si>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</si>
  <si>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</si>
  <si>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</si>
  <si>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</si>
  <si>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</si>
  <si>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</si>
  <si>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</si>
  <si>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</si>
  <si>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</si>
  <si>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</si>
  <si>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</si>
  <si>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</si>
  <si>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</si>
  <si>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</si>
  <si>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</si>
  <si>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</si>
  <si>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</si>
  <si>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</si>
  <si>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</si>
  <si>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</si>
  <si>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</si>
  <si>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</si>
  <si>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</si>
  <si>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</si>
  <si>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</si>
  <si>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</si>
  <si>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</si>
  <si>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</si>
  <si>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</si>
  <si>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</si>
  <si>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</si>
  <si>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</si>
  <si>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</si>
  <si>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</si>
  <si>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</si>
  <si>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</si>
  <si>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</si>
  <si>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</si>
  <si>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</si>
  <si>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</si>
  <si>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Ireland Mortgage Bank</t>
  </si>
  <si>
    <t>Euro</t>
  </si>
  <si>
    <t>Natalia.Cooney@boi.com</t>
  </si>
  <si>
    <t>Bank of Ireland</t>
  </si>
  <si>
    <t>https://investorrelations.bankofireland.com/debt-investors/</t>
  </si>
  <si>
    <t>Y</t>
  </si>
  <si>
    <t>https://www.coveredbondlabel.com/issuer/18/</t>
  </si>
  <si>
    <t>OC (%) PMV Basis</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</si>
  <si>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</si>
  <si>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</si>
  <si>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</si>
  <si>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</si>
  <si>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</si>
  <si>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</si>
  <si>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</si>
  <si>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</si>
  <si>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</si>
  <si>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</si>
  <si>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t>
  </si>
  <si>
    <t>3% required under the ACS legislation</t>
  </si>
  <si>
    <t xml:space="preserve">The contractual cover pool amortisation profile is based on the nominal value of the mortgage account balance plus the substitution assets.
</t>
  </si>
  <si>
    <t xml:space="preserve"> The cover pool size is the aggregate of the mortgage account balance plus the substitution assets</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</si>
  <si>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</si>
  <si>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</si>
  <si>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</si>
  <si>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</si>
  <si>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</si>
  <si>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</si>
  <si>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</si>
  <si>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</si>
  <si>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</si>
  <si>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</si>
  <si>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</si>
  <si>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</si>
  <si>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</si>
  <si>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</si>
  <si>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</si>
  <si>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</si>
  <si>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</si>
  <si>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</si>
  <si>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</si>
  <si>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</si>
  <si>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</si>
  <si>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</si>
  <si>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</si>
  <si>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</si>
  <si>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</si>
  <si>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</si>
  <si>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 xml:space="preserve">  0  &gt;                 &lt;= 100k </t>
  </si>
  <si>
    <t xml:space="preserve">100k &gt;                &lt;= 200k </t>
  </si>
  <si>
    <t xml:space="preserve">     200k &gt;                &lt;= 500k      </t>
  </si>
  <si>
    <t xml:space="preserve">                                                500k  &gt;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</si>
  <si>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</si>
  <si>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</si>
  <si>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</si>
  <si>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</si>
  <si>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</si>
  <si>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</si>
  <si>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</si>
  <si>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</si>
  <si>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</si>
  <si>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</si>
  <si>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</si>
  <si>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</si>
  <si>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</si>
  <si>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</si>
  <si>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</si>
  <si>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</si>
  <si>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</si>
  <si>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</si>
  <si>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t>Total number of accounts</t>
  </si>
  <si>
    <t>Total number of properties</t>
  </si>
  <si>
    <t>Aggregate balances of the mortgages</t>
  </si>
  <si>
    <t>Average mortgage balance</t>
  </si>
  <si>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</si>
  <si>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</si>
  <si>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</si>
  <si>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</si>
  <si>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</si>
  <si>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</si>
  <si>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</si>
  <si>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</si>
  <si>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</si>
  <si>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</si>
  <si>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</si>
  <si>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</si>
  <si>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</si>
  <si>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</si>
  <si>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</si>
  <si>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</si>
  <si>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</si>
  <si>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</si>
  <si>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</si>
  <si>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</si>
  <si>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</si>
  <si>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</si>
  <si>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</si>
  <si>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</si>
  <si>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</si>
  <si>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</si>
  <si>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</si>
  <si>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</si>
  <si>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</si>
  <si>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</si>
  <si>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</si>
  <si>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</si>
  <si>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</si>
  <si>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</si>
  <si>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</si>
  <si>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</si>
  <si>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</si>
  <si>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</si>
  <si>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</si>
  <si>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</si>
  <si>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</si>
  <si>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</si>
  <si>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</si>
  <si>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</si>
  <si>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</si>
  <si>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</si>
  <si>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</si>
  <si>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</si>
  <si>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</si>
  <si>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</si>
  <si>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</si>
  <si>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</si>
  <si>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</si>
  <si>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</si>
  <si>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</si>
  <si>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</si>
  <si>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</si>
  <si>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</si>
  <si>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</si>
  <si>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</si>
  <si>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</si>
  <si>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</si>
  <si>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</si>
  <si>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</si>
  <si>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</si>
  <si>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</si>
  <si>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</si>
  <si>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</si>
  <si>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</si>
  <si>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</si>
  <si>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</si>
  <si>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</si>
  <si>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</si>
  <si>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</si>
  <si>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</si>
  <si>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</si>
  <si>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</si>
  <si>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</si>
  <si>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</si>
  <si>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Cover Pool Size PMV</t>
  </si>
  <si>
    <t>F.Harmonised Transparency Template - Optional COVID 19 impact</t>
  </si>
  <si>
    <t>CONTENT OF TAB F1</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</si>
  <si>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</si>
  <si>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</si>
  <si>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</si>
  <si>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</si>
  <si>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</si>
  <si>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</si>
  <si>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</si>
  <si>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</si>
  <si>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</si>
  <si>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no payment holiday</t>
  </si>
  <si>
    <t>COV.1.1.2</t>
  </si>
  <si>
    <t>payment holiday requested</t>
  </si>
  <si>
    <t>COV.1.1.3</t>
  </si>
  <si>
    <t>payment holiday granted</t>
  </si>
  <si>
    <t>COV.1.1.4</t>
  </si>
  <si>
    <t>under review</t>
  </si>
  <si>
    <t>COV.1.1.5</t>
  </si>
  <si>
    <t>payment holiday rejected</t>
  </si>
  <si>
    <t>COV.1.1.7</t>
  </si>
  <si>
    <t>Total affected by payment holiday</t>
  </si>
  <si>
    <t>OCOV.1.1.8</t>
  </si>
  <si>
    <t>OCOV.1.1.9</t>
  </si>
  <si>
    <t>OCOV.1.1.10</t>
  </si>
  <si>
    <t>2. Additional information on the cover pool loans affected by payment holidays</t>
  </si>
  <si>
    <t xml:space="preserve">1. types of granted payment holiday </t>
  </si>
  <si>
    <t>1 month</t>
  </si>
  <si>
    <t>2 months</t>
  </si>
  <si>
    <t>3 months</t>
  </si>
  <si>
    <t>up to 6 months</t>
  </si>
  <si>
    <t>over 6 months</t>
  </si>
  <si>
    <t>total</t>
  </si>
  <si>
    <t>in % nominal (mn) to total cover pool</t>
  </si>
  <si>
    <t>COV.2.1.1</t>
  </si>
  <si>
    <t xml:space="preserve">principal &amp; interest rate </t>
  </si>
  <si>
    <t>COV.2.1.2</t>
  </si>
  <si>
    <t>interest rate only</t>
  </si>
  <si>
    <t>COV.2.1.3</t>
  </si>
  <si>
    <t>other</t>
  </si>
  <si>
    <t>COV.2.1.4</t>
  </si>
  <si>
    <t>Total payment holiday</t>
  </si>
  <si>
    <t>OCOV.2.1.5</t>
  </si>
  <si>
    <t>o/w [if relevant, please specify]</t>
  </si>
  <si>
    <t>OCOV.2.1.6</t>
  </si>
  <si>
    <t>OCOV.2.1.7</t>
  </si>
  <si>
    <t>OCOV.2.1.8</t>
  </si>
  <si>
    <t>Worksheet F: Optional COVID 19 impact</t>
  </si>
  <si>
    <t>78.02 months</t>
  </si>
  <si>
    <t>21.73 years</t>
  </si>
  <si>
    <t>12.30 years</t>
  </si>
  <si>
    <t>80.88 months</t>
  </si>
  <si>
    <t>21.54 years</t>
  </si>
  <si>
    <t>12.18 years</t>
  </si>
  <si>
    <t>EURO</t>
  </si>
  <si>
    <t>N/A</t>
  </si>
  <si>
    <t>12.01 years</t>
  </si>
  <si>
    <t>Reporting Date: 31/12/2020</t>
  </si>
  <si>
    <t>Cut-off Date: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</si>
</sst>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_ * #,##0.00_ ;_ * \-#,##0.00_ ;_ * &quot;-&quot;??_ ;_ @_ "/>
    <numFmt numFmtId="165" formatCode="0.0%"/>
    <numFmt numFmtId="166" formatCode="#,##0.0"/>
    <numFmt numFmtId="167" formatCode="0.0"/>
    <numFmt numFmtId="168" formatCode="dd/mm/yyyy;@"/>
    <numFmt numFmtId="169" formatCode="_-* #,##0.0_-;\-* #,##0.0_-;_-* &quot;-&quot;??_-;_-@_-"/>
    <numFmt numFmtId="170" formatCode="&quot;€&quot;#,##0.000&quot;bn&quot;"/>
    <numFmt numFmtId="171" formatCode="&quot;€&quot;#,##0"/>
    <numFmt numFmtId="172" formatCode="0.00&quot; months&quot;"/>
    <numFmt numFmtId="173" formatCode="0.00&quot; years&quot;"/>
    <numFmt numFmtId="174" formatCode="&quot;€&quot;#,##0.000&quot;m&quot;"/>
    <numFmt numFmtId="175" formatCode="&quot;€&quot;#,##0&quot;bn&quot;"/>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1"/>
      <color theme="1"/>
      <name val="Calibri"/>
      <family val="2"/>
      <scheme val="minor"/>
    </font>
    <font>
      <b/>
      <u/>
      <sz val="11"/>
      <color theme="1"/>
      <name val="Calibri"/>
      <family val="2"/>
      <scheme val="minor"/>
    </font>
    <font>
      <sz val="10"/>
      <color rgb="FF000000"/>
      <name val="Calibri"/>
      <family val="2"/>
      <scheme val="minor"/>
    </font>
    <font>
      <sz val="10"/>
      <color theme="1"/>
      <name val="Calibri"/>
      <family val="2"/>
      <scheme val="minor"/>
    </font>
    <font>
      <b/>
      <sz val="1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1"/>
      <color rgb="FF444448"/>
      <name val="Calibri"/>
      <family val="2"/>
      <scheme val="minor"/>
    </font>
    <font>
      <sz val="11"/>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9" fontId="24" fillId="0" borderId="0" applyFont="0" applyFill="0" applyBorder="0" applyAlignment="0" applyProtection="0"/>
  </cellStyleXfs>
  <cellXfs count="3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3" fillId="0" borderId="0" xfId="2" applyFont="1" applyAlignment="1" applyProtection="1">
      <alignment wrapText="1"/>
    </xf>
    <xf numFmtId="0" fontId="43" fillId="0" borderId="0" xfId="2" applyFont="1" applyProtection="1"/>
    <xf numFmtId="0" fontId="44" fillId="0" borderId="0" xfId="2" quotePrefix="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0" fontId="4" fillId="0" borderId="0" xfId="2" applyFont="1" applyFill="1" applyBorder="1" applyAlignment="1">
      <alignment horizontal="center" vertical="center" wrapText="1"/>
    </xf>
    <xf numFmtId="0" fontId="14" fillId="0" borderId="0" xfId="2" applyFill="1" applyBorder="1" applyAlignment="1" applyProtection="1">
      <alignment horizontal="center" vertical="center" wrapText="1"/>
    </xf>
    <xf numFmtId="169" fontId="19" fillId="6" borderId="0" xfId="9"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6" fillId="0" borderId="0" xfId="0" applyFont="1" applyProtection="1"/>
    <xf numFmtId="0" fontId="47" fillId="8" borderId="15" xfId="4" applyFont="1" applyFill="1" applyBorder="1" applyAlignment="1"/>
    <xf numFmtId="0" fontId="24" fillId="0" borderId="0" xfId="4"/>
    <xf numFmtId="17" fontId="47" fillId="8" borderId="16" xfId="4" applyNumberFormat="1" applyFont="1" applyFill="1" applyBorder="1" applyAlignment="1">
      <alignment horizontal="center"/>
    </xf>
    <xf numFmtId="0" fontId="47" fillId="8" borderId="17" xfId="4" applyFont="1" applyFill="1" applyBorder="1"/>
    <xf numFmtId="17" fontId="47" fillId="8" borderId="18" xfId="4" applyNumberFormat="1" applyFont="1" applyFill="1" applyBorder="1" applyAlignment="1">
      <alignment horizontal="center"/>
    </xf>
    <xf numFmtId="0" fontId="24" fillId="0" borderId="15" xfId="4" applyBorder="1"/>
    <xf numFmtId="0" fontId="24" fillId="0" borderId="19" xfId="4" applyBorder="1" applyAlignment="1">
      <alignment horizontal="center"/>
    </xf>
    <xf numFmtId="0" fontId="24" fillId="0" borderId="20" xfId="4" applyBorder="1" applyAlignment="1">
      <alignment horizontal="center"/>
    </xf>
    <xf numFmtId="0" fontId="4" fillId="0" borderId="21" xfId="4" applyFont="1" applyFill="1" applyBorder="1"/>
    <xf numFmtId="170" fontId="24" fillId="0" borderId="22" xfId="4" applyNumberFormat="1" applyBorder="1" applyAlignment="1">
      <alignment horizontal="center"/>
    </xf>
    <xf numFmtId="170" fontId="0" fillId="0" borderId="20" xfId="4" applyNumberFormat="1" applyFont="1" applyFill="1" applyBorder="1" applyAlignment="1">
      <alignment horizontal="center"/>
    </xf>
    <xf numFmtId="0" fontId="47" fillId="0" borderId="0" xfId="4" applyFont="1"/>
    <xf numFmtId="0" fontId="13" fillId="0" borderId="21" xfId="4" applyFont="1" applyFill="1" applyBorder="1"/>
    <xf numFmtId="3" fontId="24" fillId="0" borderId="22" xfId="4" applyNumberFormat="1" applyBorder="1" applyAlignment="1">
      <alignment horizontal="center"/>
    </xf>
    <xf numFmtId="3" fontId="13" fillId="0" borderId="20" xfId="4" applyNumberFormat="1" applyFont="1" applyFill="1" applyBorder="1" applyAlignment="1">
      <alignment horizontal="center"/>
    </xf>
    <xf numFmtId="170" fontId="13" fillId="0" borderId="20" xfId="4" applyNumberFormat="1" applyFont="1" applyFill="1" applyBorder="1" applyAlignment="1">
      <alignment horizontal="center"/>
    </xf>
    <xf numFmtId="171" fontId="24" fillId="0" borderId="22" xfId="4" applyNumberFormat="1" applyBorder="1" applyAlignment="1">
      <alignment horizontal="center"/>
    </xf>
    <xf numFmtId="171" fontId="13" fillId="0" borderId="20" xfId="4" applyNumberFormat="1" applyFont="1" applyFill="1" applyBorder="1" applyAlignment="1">
      <alignment horizontal="center"/>
    </xf>
    <xf numFmtId="10" fontId="0" fillId="0" borderId="22" xfId="1" applyNumberFormat="1" applyFont="1" applyBorder="1" applyAlignment="1">
      <alignment horizontal="center"/>
    </xf>
    <xf numFmtId="10" fontId="4" fillId="0" borderId="20" xfId="1" applyNumberFormat="1" applyFont="1" applyFill="1" applyBorder="1" applyAlignment="1">
      <alignment horizontal="center"/>
    </xf>
    <xf numFmtId="0" fontId="4" fillId="0" borderId="21" xfId="0" applyFont="1" applyFill="1" applyBorder="1" applyAlignment="1">
      <alignment vertical="center"/>
    </xf>
    <xf numFmtId="0" fontId="13" fillId="0" borderId="21" xfId="4" applyFont="1" applyBorder="1"/>
    <xf numFmtId="172" fontId="24" fillId="0" borderId="22" xfId="4" applyNumberFormat="1" applyBorder="1" applyAlignment="1">
      <alignment horizontal="center"/>
    </xf>
    <xf numFmtId="172" fontId="13" fillId="0" borderId="20" xfId="4" applyNumberFormat="1" applyFont="1" applyFill="1" applyBorder="1" applyAlignment="1">
      <alignment horizontal="center"/>
    </xf>
    <xf numFmtId="173" fontId="24" fillId="0" borderId="9" xfId="4" applyNumberFormat="1" applyBorder="1" applyAlignment="1">
      <alignment horizontal="center"/>
    </xf>
    <xf numFmtId="173" fontId="13" fillId="0" borderId="20" xfId="4" applyNumberFormat="1" applyFont="1" applyFill="1" applyBorder="1" applyAlignment="1">
      <alignment horizontal="center"/>
    </xf>
    <xf numFmtId="173" fontId="24" fillId="0" borderId="0" xfId="4" applyNumberFormat="1" applyFont="1" applyBorder="1" applyAlignment="1">
      <alignment horizontal="center"/>
    </xf>
    <xf numFmtId="9" fontId="13" fillId="0" borderId="20" xfId="0" applyNumberFormat="1" applyFont="1" applyFill="1" applyBorder="1" applyAlignment="1">
      <alignment horizontal="center" readingOrder="1"/>
    </xf>
    <xf numFmtId="10" fontId="13" fillId="0" borderId="20" xfId="1" applyNumberFormat="1" applyFont="1" applyFill="1" applyBorder="1" applyAlignment="1">
      <alignment horizontal="center"/>
    </xf>
    <xf numFmtId="0" fontId="13" fillId="0" borderId="23" xfId="4" applyFont="1" applyBorder="1"/>
    <xf numFmtId="173" fontId="24" fillId="0" borderId="7" xfId="4" applyNumberFormat="1" applyFont="1" applyBorder="1" applyAlignment="1">
      <alignment horizontal="center"/>
    </xf>
    <xf numFmtId="10" fontId="13" fillId="0" borderId="24" xfId="1" applyNumberFormat="1" applyFont="1" applyFill="1" applyBorder="1" applyAlignment="1">
      <alignment horizontal="center"/>
    </xf>
    <xf numFmtId="0" fontId="24" fillId="0" borderId="0" xfId="4" applyAlignment="1">
      <alignment horizontal="center"/>
    </xf>
    <xf numFmtId="0" fontId="24" fillId="0" borderId="0" xfId="4" applyFill="1" applyAlignment="1">
      <alignment horizontal="center"/>
    </xf>
    <xf numFmtId="0" fontId="47" fillId="8" borderId="25" xfId="4" applyFont="1" applyFill="1" applyBorder="1"/>
    <xf numFmtId="0" fontId="24" fillId="0" borderId="2" xfId="4" applyBorder="1" applyAlignment="1">
      <alignment horizontal="center"/>
    </xf>
    <xf numFmtId="0" fontId="47" fillId="8" borderId="26" xfId="4" applyFont="1" applyFill="1" applyBorder="1"/>
    <xf numFmtId="0" fontId="2" fillId="0" borderId="27" xfId="4" applyFont="1" applyBorder="1"/>
    <xf numFmtId="0" fontId="24" fillId="0" borderId="15" xfId="4" applyBorder="1" applyAlignment="1">
      <alignment horizontal="center"/>
    </xf>
    <xf numFmtId="0" fontId="24" fillId="0" borderId="5" xfId="4" applyFill="1" applyBorder="1" applyAlignment="1">
      <alignment horizontal="center"/>
    </xf>
    <xf numFmtId="0" fontId="2" fillId="0" borderId="28" xfId="4" applyFont="1" applyBorder="1"/>
    <xf numFmtId="10" fontId="4" fillId="0" borderId="21"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29" xfId="4" applyFont="1" applyBorder="1"/>
    <xf numFmtId="10" fontId="13" fillId="0" borderId="30" xfId="4" applyNumberFormat="1" applyFont="1" applyBorder="1" applyAlignment="1">
      <alignment horizontal="center"/>
    </xf>
    <xf numFmtId="10" fontId="13" fillId="0" borderId="8" xfId="4" applyNumberFormat="1" applyFont="1" applyFill="1" applyBorder="1" applyAlignment="1">
      <alignment horizontal="center"/>
    </xf>
    <xf numFmtId="0" fontId="24" fillId="0" borderId="27" xfId="4" applyBorder="1"/>
    <xf numFmtId="0" fontId="24" fillId="0" borderId="31" xfId="4" applyFill="1" applyBorder="1" applyAlignment="1">
      <alignment horizontal="center"/>
    </xf>
    <xf numFmtId="0" fontId="0" fillId="0" borderId="0" xfId="0" applyFont="1" applyFill="1" applyAlignment="1">
      <alignment vertical="center"/>
    </xf>
    <xf numFmtId="3" fontId="13" fillId="0" borderId="21" xfId="4" applyNumberFormat="1" applyFont="1" applyBorder="1" applyAlignment="1">
      <alignment horizontal="center"/>
    </xf>
    <xf numFmtId="3" fontId="13" fillId="0" borderId="32" xfId="4" applyNumberFormat="1" applyFont="1" applyFill="1" applyBorder="1" applyAlignment="1">
      <alignment horizontal="center"/>
    </xf>
    <xf numFmtId="0" fontId="13" fillId="0" borderId="28" xfId="4" applyFont="1" applyBorder="1"/>
    <xf numFmtId="10" fontId="0" fillId="0" borderId="32" xfId="4" applyNumberFormat="1" applyFont="1" applyFill="1" applyBorder="1" applyAlignment="1">
      <alignment horizontal="center"/>
    </xf>
    <xf numFmtId="10" fontId="13" fillId="0" borderId="32" xfId="4" applyNumberFormat="1" applyFont="1" applyFill="1" applyBorder="1" applyAlignment="1">
      <alignment horizontal="center"/>
    </xf>
    <xf numFmtId="174" fontId="13" fillId="0" borderId="21" xfId="4" applyNumberFormat="1" applyFont="1" applyBorder="1" applyAlignment="1">
      <alignment horizontal="center"/>
    </xf>
    <xf numFmtId="174" fontId="13" fillId="0" borderId="32" xfId="4" applyNumberFormat="1" applyFont="1" applyFill="1" applyBorder="1" applyAlignment="1">
      <alignment horizontal="center"/>
    </xf>
    <xf numFmtId="0" fontId="13" fillId="0" borderId="29" xfId="4" applyFont="1" applyBorder="1"/>
    <xf numFmtId="174" fontId="13" fillId="0" borderId="30" xfId="4" applyNumberFormat="1" applyFont="1" applyBorder="1" applyAlignment="1">
      <alignment horizontal="center"/>
    </xf>
    <xf numFmtId="174" fontId="13" fillId="0" borderId="33" xfId="4" applyNumberFormat="1" applyFont="1" applyFill="1" applyBorder="1" applyAlignment="1">
      <alignment horizontal="center"/>
    </xf>
    <xf numFmtId="0" fontId="24" fillId="0" borderId="0" xfId="4" applyFill="1"/>
    <xf numFmtId="0" fontId="50" fillId="0" borderId="31" xfId="4" applyFont="1" applyFill="1" applyBorder="1" applyAlignment="1">
      <alignment horizontal="center"/>
    </xf>
    <xf numFmtId="0" fontId="4" fillId="0" borderId="21" xfId="4" applyFont="1" applyBorder="1"/>
    <xf numFmtId="3" fontId="13" fillId="0" borderId="22" xfId="4" applyNumberFormat="1" applyFont="1" applyBorder="1" applyAlignment="1">
      <alignment horizontal="center"/>
    </xf>
    <xf numFmtId="170" fontId="13" fillId="0" borderId="22" xfId="4" applyNumberFormat="1" applyFont="1" applyBorder="1" applyAlignment="1">
      <alignment horizontal="center"/>
    </xf>
    <xf numFmtId="170" fontId="13" fillId="0" borderId="32"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2" xfId="4" applyNumberFormat="1" applyFont="1" applyFill="1" applyBorder="1" applyAlignment="1">
      <alignment horizontal="center"/>
    </xf>
    <xf numFmtId="4" fontId="13" fillId="0" borderId="0" xfId="4" applyNumberFormat="1" applyFont="1" applyBorder="1" applyAlignment="1">
      <alignment horizontal="center"/>
    </xf>
    <xf numFmtId="4" fontId="4" fillId="0" borderId="32" xfId="4" applyNumberFormat="1" applyFont="1" applyFill="1" applyBorder="1" applyAlignment="1">
      <alignment horizontal="center" wrapText="1"/>
    </xf>
    <xf numFmtId="4" fontId="4" fillId="0" borderId="32" xfId="4" applyNumberFormat="1" applyFont="1" applyFill="1" applyBorder="1" applyAlignment="1">
      <alignment horizontal="center"/>
    </xf>
    <xf numFmtId="0" fontId="2" fillId="0" borderId="23" xfId="4" applyFont="1" applyBorder="1"/>
    <xf numFmtId="4" fontId="13" fillId="0" borderId="7" xfId="4" applyNumberFormat="1" applyFont="1" applyBorder="1" applyAlignment="1">
      <alignment horizontal="center"/>
    </xf>
    <xf numFmtId="4" fontId="13" fillId="0" borderId="33" xfId="4" applyNumberFormat="1" applyFont="1" applyFill="1" applyBorder="1" applyAlignment="1">
      <alignment horizontal="center"/>
    </xf>
    <xf numFmtId="0" fontId="51" fillId="0" borderId="0" xfId="4" applyFont="1" applyBorder="1"/>
    <xf numFmtId="4" fontId="24" fillId="0" borderId="0" xfId="4" applyNumberFormat="1" applyBorder="1" applyAlignment="1">
      <alignment horizontal="center"/>
    </xf>
    <xf numFmtId="4" fontId="51" fillId="0" borderId="0" xfId="4" applyNumberFormat="1" applyFont="1" applyFill="1" applyBorder="1" applyAlignment="1">
      <alignment horizontal="center"/>
    </xf>
    <xf numFmtId="4" fontId="24" fillId="0" borderId="2" xfId="4" applyNumberFormat="1" applyBorder="1" applyAlignment="1">
      <alignment horizontal="center"/>
    </xf>
    <xf numFmtId="0" fontId="2" fillId="0" borderId="15" xfId="0" applyFont="1" applyFill="1" applyBorder="1" applyAlignment="1">
      <alignment vertical="center"/>
    </xf>
    <xf numFmtId="9" fontId="13" fillId="0" borderId="0" xfId="1" applyFont="1" applyBorder="1" applyAlignment="1">
      <alignment horizontal="center"/>
    </xf>
    <xf numFmtId="9" fontId="0" fillId="0" borderId="31" xfId="1" applyFont="1" applyFill="1" applyBorder="1" applyAlignment="1">
      <alignment horizontal="center"/>
    </xf>
    <xf numFmtId="0" fontId="2" fillId="0" borderId="21" xfId="0" applyFont="1" applyFill="1" applyBorder="1" applyAlignment="1">
      <alignment vertical="center"/>
    </xf>
    <xf numFmtId="170" fontId="0" fillId="0" borderId="32" xfId="4" applyNumberFormat="1" applyFont="1" applyFill="1" applyBorder="1" applyAlignment="1">
      <alignment horizontal="center"/>
    </xf>
    <xf numFmtId="9" fontId="13" fillId="0" borderId="32" xfId="1" applyNumberFormat="1" applyFont="1" applyFill="1" applyBorder="1" applyAlignment="1">
      <alignment horizontal="center"/>
    </xf>
    <xf numFmtId="0" fontId="0" fillId="0" borderId="21" xfId="4" applyFont="1" applyBorder="1"/>
    <xf numFmtId="0" fontId="2" fillId="0" borderId="21" xfId="4" applyFont="1" applyBorder="1"/>
    <xf numFmtId="0" fontId="2" fillId="0" borderId="21" xfId="4" applyFont="1" applyBorder="1" applyAlignment="1">
      <alignment wrapText="1"/>
    </xf>
    <xf numFmtId="4" fontId="13" fillId="0" borderId="32" xfId="4" applyNumberFormat="1" applyFont="1" applyFill="1" applyBorder="1" applyAlignment="1">
      <alignment horizontal="center" wrapText="1"/>
    </xf>
    <xf numFmtId="0" fontId="24" fillId="0" borderId="23" xfId="0" applyFont="1" applyFill="1" applyBorder="1" applyAlignment="1">
      <alignment vertical="center"/>
    </xf>
    <xf numFmtId="4" fontId="24" fillId="0" borderId="7" xfId="4" applyNumberFormat="1" applyFont="1" applyBorder="1" applyAlignment="1">
      <alignment horizontal="center"/>
    </xf>
    <xf numFmtId="4" fontId="24" fillId="0" borderId="33" xfId="4" applyNumberFormat="1" applyFont="1" applyFill="1" applyBorder="1" applyAlignment="1">
      <alignment horizontal="center"/>
    </xf>
    <xf numFmtId="0" fontId="51" fillId="0" borderId="0" xfId="4" applyFont="1" applyFill="1" applyBorder="1"/>
    <xf numFmtId="0" fontId="54" fillId="0" borderId="0" xfId="4" applyFont="1" applyFill="1"/>
    <xf numFmtId="9" fontId="24" fillId="0" borderId="0" xfId="1" applyFont="1" applyBorder="1" applyAlignment="1">
      <alignment horizontal="center"/>
    </xf>
    <xf numFmtId="0" fontId="54" fillId="0" borderId="0" xfId="4" quotePrefix="1" applyFont="1" applyFill="1"/>
    <xf numFmtId="0" fontId="54" fillId="0" borderId="0" xfId="4" applyFont="1" applyFill="1" applyAlignment="1">
      <alignment wrapText="1"/>
    </xf>
    <xf numFmtId="0" fontId="54" fillId="0" borderId="0" xfId="4" applyFont="1" applyFill="1" applyAlignment="1">
      <alignment horizontal="left"/>
    </xf>
    <xf numFmtId="0" fontId="54" fillId="0" borderId="0" xfId="4" applyFont="1" applyAlignment="1">
      <alignment horizontal="left"/>
    </xf>
    <xf numFmtId="0" fontId="0" fillId="0" borderId="0" xfId="4" applyFont="1" applyBorder="1"/>
    <xf numFmtId="0" fontId="24" fillId="0" borderId="0" xfId="4" applyBorder="1"/>
    <xf numFmtId="165" fontId="0"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0"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36" xfId="0" applyFont="1" applyBorder="1" applyAlignment="1">
      <alignment horizontal="center" vertical="center" wrapText="1"/>
    </xf>
    <xf numFmtId="0" fontId="0" fillId="0" borderId="34" xfId="0" applyBorder="1"/>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9" fontId="2" fillId="0" borderId="0" xfId="1" applyNumberFormat="1" applyFont="1" applyFill="1" applyBorder="1" applyAlignment="1" applyProtection="1">
      <alignment horizontal="center" vertical="center" wrapText="1"/>
    </xf>
    <xf numFmtId="0" fontId="19" fillId="0" borderId="0" xfId="0" applyFont="1" applyFill="1" applyAlignment="1">
      <alignment horizontal="center" vertical="center" wrapText="1"/>
    </xf>
    <xf numFmtId="168" fontId="0"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1" fontId="2" fillId="0" borderId="0" xfId="0" applyNumberFormat="1" applyFont="1" applyFill="1" applyBorder="1" applyAlignment="1" applyProtection="1">
      <alignment horizontal="center" vertical="center" wrapText="1"/>
    </xf>
    <xf numFmtId="1" fontId="2" fillId="0" borderId="0" xfId="0" quotePrefix="1"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wrapText="1"/>
    </xf>
    <xf numFmtId="0" fontId="42" fillId="0" borderId="0" xfId="0" applyFont="1" applyFill="1" applyAlignment="1">
      <alignment vertical="center"/>
    </xf>
    <xf numFmtId="0" fontId="42" fillId="0" borderId="0" xfId="0" applyFont="1" applyFill="1" applyAlignment="1" applyProtection="1">
      <alignment wrapText="1"/>
    </xf>
    <xf numFmtId="0" fontId="42" fillId="0" borderId="0" xfId="0" applyFont="1" applyFill="1" applyAlignment="1" applyProtection="1">
      <alignment vertical="center"/>
    </xf>
    <xf numFmtId="165" fontId="28" fillId="0" borderId="0" xfId="1" applyNumberFormat="1" applyFont="1" applyFill="1" applyBorder="1" applyAlignment="1" applyProtection="1">
      <alignment horizontal="center" vertical="center" wrapText="1"/>
    </xf>
    <xf numFmtId="0" fontId="0" fillId="0" borderId="0" xfId="0" applyFill="1" applyAlignment="1" applyProtection="1">
      <alignment horizontal="center"/>
    </xf>
    <xf numFmtId="1" fontId="0" fillId="0" borderId="0" xfId="0" applyNumberFormat="1" applyFill="1" applyAlignment="1" applyProtection="1">
      <alignment horizontal="center"/>
    </xf>
    <xf numFmtId="3" fontId="0" fillId="0" borderId="0" xfId="0" applyNumberFormat="1" applyFill="1" applyBorder="1" applyAlignment="1" applyProtection="1">
      <alignment horizontal="center"/>
    </xf>
    <xf numFmtId="3" fontId="0" fillId="0" borderId="0" xfId="0" applyNumberFormat="1" applyFill="1" applyBorder="1" applyAlignment="1" applyProtection="1">
      <alignment horizontal="left"/>
    </xf>
    <xf numFmtId="0" fontId="24" fillId="0" borderId="0" xfId="4" applyFont="1" applyFill="1"/>
    <xf numFmtId="175" fontId="13" fillId="0" borderId="20" xfId="4" applyNumberFormat="1" applyFont="1" applyFill="1" applyBorder="1" applyAlignment="1">
      <alignment horizontal="center"/>
    </xf>
    <xf numFmtId="10" fontId="0" fillId="0" borderId="0" xfId="0" applyNumberFormat="1" applyFont="1" applyFill="1" applyBorder="1" applyAlignment="1">
      <alignment horizontal="center" vertical="center" wrapText="1"/>
    </xf>
    <xf numFmtId="10" fontId="0" fillId="0" borderId="0" xfId="0" applyNumberFormat="1" applyFont="1" applyFill="1" applyBorder="1" applyAlignment="1" applyProtection="1">
      <alignment horizontal="center" vertical="center" wrapText="1"/>
    </xf>
    <xf numFmtId="0" fontId="55" fillId="0" borderId="0" xfId="0" applyFont="1" applyFill="1" applyAlignment="1" applyProtection="1">
      <alignment vertical="center"/>
    </xf>
    <xf numFmtId="0" fontId="6" fillId="3" borderId="0" xfId="0" applyFont="1" applyFill="1" applyBorder="1" applyAlignment="1">
      <alignment horizontal="center"/>
    </xf>
    <xf numFmtId="0" fontId="0" fillId="0" borderId="0" xfId="0"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Alignment="1">
      <alignment horizontal="center" vertical="center" wrapText="1"/>
    </xf>
    <xf numFmtId="0" fontId="3" fillId="0" borderId="35" xfId="0" applyFont="1" applyBorder="1" applyAlignment="1">
      <alignment horizontal="center" vertical="center" wrapText="1"/>
    </xf>
    <xf numFmtId="0" fontId="14" fillId="0" borderId="34" xfId="2" quotePrefix="1" applyBorder="1" applyAlignment="1">
      <alignment horizontal="center" vertical="center" wrapText="1"/>
    </xf>
    <xf numFmtId="0" fontId="14" fillId="0" borderId="35" xfId="2" quotePrefix="1" applyBorder="1" applyAlignment="1">
      <alignment horizontal="center" vertical="center" wrapText="1"/>
    </xf>
    <xf numFmtId="0" fontId="14" fillId="0" borderId="34" xfId="2" applyBorder="1" applyAlignment="1">
      <alignment horizontal="center" vertical="center" wrapText="1"/>
    </xf>
    <xf numFmtId="0" fontId="14" fillId="0" borderId="0" xfId="2" applyAlignment="1">
      <alignment horizontal="center" vertical="center" wrapText="1"/>
    </xf>
    <xf numFmtId="0" fontId="14" fillId="0" borderId="0" xfId="2" quotePrefix="1" applyAlignment="1">
      <alignment horizontal="center"/>
    </xf>
    <xf numFmtId="0" fontId="14" fillId="0" borderId="40" xfId="2" quotePrefix="1" applyBorder="1" applyAlignment="1">
      <alignment horizontal="center" vertical="center" wrapText="1"/>
    </xf>
    <xf numFmtId="0" fontId="14" fillId="0" borderId="41" xfId="2" quotePrefix="1" applyBorder="1" applyAlignment="1">
      <alignment horizontal="center" vertical="center" wrapText="1"/>
    </xf>
    <xf numFmtId="0" fontId="15" fillId="2" borderId="0" xfId="0" applyFont="1" applyFill="1" applyAlignment="1">
      <alignment horizontal="left" vertical="center" wrapText="1"/>
    </xf>
    <xf numFmtId="0" fontId="56" fillId="0" borderId="0" xfId="0" applyFont="1" applyAlignment="1">
      <alignment horizontal="left" vertical="center"/>
    </xf>
    <xf numFmtId="0" fontId="15" fillId="2" borderId="34" xfId="0" applyFont="1" applyFill="1" applyBorder="1" applyAlignment="1">
      <alignment horizontal="center" vertical="center" wrapText="1"/>
    </xf>
    <xf numFmtId="0" fontId="15" fillId="2" borderId="35" xfId="0" applyFont="1" applyFill="1" applyBorder="1" applyAlignment="1">
      <alignment horizontal="center"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F8FAA0"/>
      <color rgb="FFCC99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40823</xdr:colOff>
      <xdr:row>329</xdr:row>
      <xdr:rowOff>340179</xdr:rowOff>
    </xdr:from>
    <xdr:to>
      <xdr:col>6</xdr:col>
      <xdr:colOff>217714</xdr:colOff>
      <xdr:row>330</xdr:row>
      <xdr:rowOff>522974</xdr:rowOff>
    </xdr:to>
    <xdr:sp macro="" textlink="">
      <xdr:nvSpPr>
        <xdr:cNvPr id="2" name="Rectangle 1"/>
        <xdr:cNvSpPr/>
      </xdr:nvSpPr>
      <xdr:spPr>
        <a:xfrm>
          <a:off x="4980216" y="66185143"/>
          <a:ext cx="8354784" cy="53658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200">
            <a:effectLst/>
            <a:latin typeface="Calibri" panose="020F0502020204030204" pitchFamily="34" charset="0"/>
            <a:ea typeface="Times New Roman"/>
          </a:endParaRPr>
        </a:p>
        <a:p>
          <a:pPr>
            <a:spcBef>
              <a:spcPts val="300"/>
            </a:spcBef>
            <a:spcAft>
              <a:spcPts val="0"/>
            </a:spcAft>
          </a:pPr>
          <a:r>
            <a:rPr lang="en-GB" sz="12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200">
            <a:effectLst/>
            <a:latin typeface="Calibri" panose="020F0502020204030204" pitchFamily="34" charset="0"/>
            <a:ea typeface="Times New Roman"/>
          </a:endParaRPr>
        </a:p>
      </xdr:txBody>
    </xdr:sp>
    <xdr:clientData/>
  </xdr:twoCellAnchor>
  <xdr:twoCellAnchor>
    <xdr:from>
      <xdr:col>2</xdr:col>
      <xdr:colOff>95250</xdr:colOff>
      <xdr:row>331</xdr:row>
      <xdr:rowOff>244929</xdr:rowOff>
    </xdr:from>
    <xdr:to>
      <xdr:col>5</xdr:col>
      <xdr:colOff>2503714</xdr:colOff>
      <xdr:row>333</xdr:row>
      <xdr:rowOff>20009</xdr:rowOff>
    </xdr:to>
    <xdr:sp macro="" textlink="">
      <xdr:nvSpPr>
        <xdr:cNvPr id="3" name="Rectangle 2"/>
        <xdr:cNvSpPr/>
      </xdr:nvSpPr>
      <xdr:spPr>
        <a:xfrm>
          <a:off x="5034643" y="66892715"/>
          <a:ext cx="7810500" cy="72758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200">
            <a:solidFill>
              <a:srgbClr val="000000"/>
            </a:solidFill>
            <a:effectLst/>
            <a:latin typeface="+mn-lt"/>
            <a:ea typeface="Times New Roman"/>
          </a:endParaRPr>
        </a:p>
        <a:p>
          <a:pPr algn="l">
            <a:spcBef>
              <a:spcPts val="300"/>
            </a:spcBef>
            <a:spcAft>
              <a:spcPts val="0"/>
            </a:spcAft>
          </a:pPr>
          <a:r>
            <a:rPr lang="en-GB" sz="1200">
              <a:solidFill>
                <a:srgbClr val="000000"/>
              </a:solidFill>
              <a:effectLst/>
              <a:latin typeface="+mn-lt"/>
              <a:ea typeface="BatangChe" panose="02030609000101010101" pitchFamily="49" charset="-127"/>
            </a:rPr>
            <a:t>Calculated as</a:t>
          </a:r>
          <a:r>
            <a:rPr lang="en-GB" sz="1200" baseline="0">
              <a:solidFill>
                <a:srgbClr val="000000"/>
              </a:solidFill>
              <a:effectLst/>
              <a:latin typeface="+mn-lt"/>
              <a:ea typeface="BatangChe" panose="02030609000101010101" pitchFamily="49" charset="-127"/>
            </a:rPr>
            <a:t> [ (</a:t>
          </a:r>
          <a:r>
            <a:rPr lang="en-GB" sz="1200">
              <a:solidFill>
                <a:srgbClr val="000000"/>
              </a:solidFill>
              <a:effectLst/>
              <a:latin typeface="+mn-lt"/>
              <a:ea typeface="BatangChe" panose="02030609000101010101" pitchFamily="49" charset="-127"/>
            </a:rPr>
            <a:t>prudent market value of the mortgages plus the substitution assets</a:t>
          </a:r>
          <a:r>
            <a:rPr lang="en-GB" sz="1200" baseline="0">
              <a:solidFill>
                <a:srgbClr val="000000"/>
              </a:solidFill>
              <a:effectLst/>
              <a:latin typeface="+mn-lt"/>
              <a:ea typeface="BatangChe" panose="02030609000101010101" pitchFamily="49" charset="-127"/>
            </a:rPr>
            <a:t> (ca</a:t>
          </a:r>
          <a:r>
            <a:rPr lang="en-GB" sz="1200">
              <a:solidFill>
                <a:srgbClr val="000000"/>
              </a:solidFill>
              <a:effectLst/>
              <a:latin typeface="+mn-lt"/>
              <a:ea typeface="BatangChe" panose="02030609000101010101" pitchFamily="49" charset="-127"/>
            </a:rPr>
            <a:t>pped at 15% of the bonds in issue) ) </a:t>
          </a:r>
          <a:r>
            <a:rPr lang="en-GB" sz="1200" baseline="0">
              <a:solidFill>
                <a:srgbClr val="000000"/>
              </a:solidFill>
              <a:effectLst/>
              <a:latin typeface="+mn-lt"/>
              <a:ea typeface="BatangChe" panose="02030609000101010101" pitchFamily="49" charset="-127"/>
            </a:rPr>
            <a:t>divided by the bonds in issue  ] less 100%.           </a:t>
          </a:r>
          <a:endParaRPr lang="en-IE" sz="1200">
            <a:effectLst/>
            <a:latin typeface="+mn-lt"/>
            <a:ea typeface="BatangChe" panose="02030609000101010101" pitchFamily="49" charset="-127"/>
          </a:endParaRPr>
        </a:p>
      </xdr:txBody>
    </xdr:sp>
    <xdr:clientData/>
  </xdr:twoCellAnchor>
  <xdr:twoCellAnchor>
    <xdr:from>
      <xdr:col>2</xdr:col>
      <xdr:colOff>0</xdr:colOff>
      <xdr:row>333</xdr:row>
      <xdr:rowOff>1</xdr:rowOff>
    </xdr:from>
    <xdr:to>
      <xdr:col>6</xdr:col>
      <xdr:colOff>312964</xdr:colOff>
      <xdr:row>334</xdr:row>
      <xdr:rowOff>40822</xdr:rowOff>
    </xdr:to>
    <xdr:sp macro="" textlink="">
      <xdr:nvSpPr>
        <xdr:cNvPr id="4" name="Rectangle 3"/>
        <xdr:cNvSpPr/>
      </xdr:nvSpPr>
      <xdr:spPr>
        <a:xfrm>
          <a:off x="4939393" y="67763572"/>
          <a:ext cx="8490857" cy="762000"/>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2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2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987265\AppData\Local\Microsoft\Windows\Temporary%20Internet%20Files\Content.Outlook\AEA5X3HV\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 Optional COVID 19 impact"/>
      <sheetName val="E.g. General"/>
      <sheetName val="E.g. Other"/>
    </sheetNames>
    <sheetDataSet>
      <sheetData sheetId="0"/>
      <sheetData sheetId="1"/>
      <sheetData sheetId="2"/>
      <sheetData sheetId="3"/>
      <sheetData sheetId="4"/>
      <sheetData sheetId="5">
        <row r="15">
          <cell r="C15">
            <v>0</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investorrelations.bankofireland.com/debt-investors/" TargetMode="External"/><Relationship Id="rId10" Type="http://schemas.openxmlformats.org/officeDocument/2006/relationships/vmlDrawing" Target="../drawings/vmlDrawing2.vml"/><Relationship Id="rId4" Type="http://schemas.openxmlformats.org/officeDocument/2006/relationships/hyperlink" Target="mailto:Natalia.Cooney@boi.com"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6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967</v>
      </c>
    </row>
    <row r="3" spans="1:1" x14ac:dyDescent="0.25">
      <c r="A3" s="79"/>
    </row>
    <row r="4" spans="1:1" ht="34.5" x14ac:dyDescent="0.25">
      <c r="A4" s="80" t="s">
        <v>968</v>
      </c>
    </row>
    <row r="5" spans="1:1" ht="34.5" x14ac:dyDescent="0.25">
      <c r="A5" s="80" t="s">
        <v>969</v>
      </c>
    </row>
    <row r="6" spans="1:1" ht="34.5" x14ac:dyDescent="0.25">
      <c r="A6" s="80" t="s">
        <v>970</v>
      </c>
    </row>
    <row r="7" spans="1:1" ht="17.25" x14ac:dyDescent="0.25">
      <c r="A7" s="80"/>
    </row>
    <row r="8" spans="1:1" ht="18.75" x14ac:dyDescent="0.25">
      <c r="A8" s="81" t="s">
        <v>971</v>
      </c>
    </row>
    <row r="9" spans="1:1" ht="34.5" x14ac:dyDescent="0.3">
      <c r="A9" s="90" t="s">
        <v>1134</v>
      </c>
    </row>
    <row r="10" spans="1:1" ht="69" x14ac:dyDescent="0.25">
      <c r="A10" s="83" t="s">
        <v>972</v>
      </c>
    </row>
    <row r="11" spans="1:1" ht="34.5" x14ac:dyDescent="0.25">
      <c r="A11" s="83" t="s">
        <v>973</v>
      </c>
    </row>
    <row r="12" spans="1:1" ht="17.25" x14ac:dyDescent="0.25">
      <c r="A12" s="83" t="s">
        <v>974</v>
      </c>
    </row>
    <row r="13" spans="1:1" ht="17.25" x14ac:dyDescent="0.25">
      <c r="A13" s="83" t="s">
        <v>975</v>
      </c>
    </row>
    <row r="14" spans="1:1" ht="34.5" x14ac:dyDescent="0.25">
      <c r="A14" s="83" t="s">
        <v>976</v>
      </c>
    </row>
    <row r="15" spans="1:1" ht="17.25" x14ac:dyDescent="0.25">
      <c r="A15" s="83"/>
    </row>
    <row r="16" spans="1:1" ht="18.75" x14ac:dyDescent="0.25">
      <c r="A16" s="81" t="s">
        <v>977</v>
      </c>
    </row>
    <row r="17" spans="1:1" ht="17.25" x14ac:dyDescent="0.25">
      <c r="A17" s="84" t="s">
        <v>978</v>
      </c>
    </row>
    <row r="18" spans="1:1" ht="34.5" x14ac:dyDescent="0.25">
      <c r="A18" s="85" t="s">
        <v>979</v>
      </c>
    </row>
    <row r="19" spans="1:1" ht="34.5" x14ac:dyDescent="0.25">
      <c r="A19" s="85" t="s">
        <v>980</v>
      </c>
    </row>
    <row r="20" spans="1:1" ht="51.75" x14ac:dyDescent="0.25">
      <c r="A20" s="85" t="s">
        <v>981</v>
      </c>
    </row>
    <row r="21" spans="1:1" ht="86.25" x14ac:dyDescent="0.25">
      <c r="A21" s="85" t="s">
        <v>982</v>
      </c>
    </row>
    <row r="22" spans="1:1" ht="51.75" x14ac:dyDescent="0.25">
      <c r="A22" s="85" t="s">
        <v>983</v>
      </c>
    </row>
    <row r="23" spans="1:1" ht="34.5" x14ac:dyDescent="0.25">
      <c r="A23" s="85" t="s">
        <v>984</v>
      </c>
    </row>
    <row r="24" spans="1:1" ht="17.25" x14ac:dyDescent="0.25">
      <c r="A24" s="85" t="s">
        <v>985</v>
      </c>
    </row>
    <row r="25" spans="1:1" ht="17.25" x14ac:dyDescent="0.25">
      <c r="A25" s="84" t="s">
        <v>986</v>
      </c>
    </row>
    <row r="26" spans="1:1" ht="51.75" x14ac:dyDescent="0.3">
      <c r="A26" s="86" t="s">
        <v>987</v>
      </c>
    </row>
    <row r="27" spans="1:1" ht="17.25" x14ac:dyDescent="0.3">
      <c r="A27" s="86" t="s">
        <v>988</v>
      </c>
    </row>
    <row r="28" spans="1:1" ht="17.25" x14ac:dyDescent="0.25">
      <c r="A28" s="84" t="s">
        <v>989</v>
      </c>
    </row>
    <row r="29" spans="1:1" ht="34.9" x14ac:dyDescent="0.3">
      <c r="A29" s="85" t="s">
        <v>990</v>
      </c>
    </row>
    <row r="30" spans="1:1" ht="34.9" x14ac:dyDescent="0.3">
      <c r="A30" s="85" t="s">
        <v>991</v>
      </c>
    </row>
    <row r="31" spans="1:1" ht="34.9" x14ac:dyDescent="0.3">
      <c r="A31" s="85" t="s">
        <v>992</v>
      </c>
    </row>
    <row r="32" spans="1:1" ht="34.9" x14ac:dyDescent="0.3">
      <c r="A32" s="85" t="s">
        <v>993</v>
      </c>
    </row>
    <row r="33" spans="1:1" ht="17.45" x14ac:dyDescent="0.3">
      <c r="A33" s="85"/>
    </row>
    <row r="34" spans="1:1" ht="18" x14ac:dyDescent="0.3">
      <c r="A34" s="81" t="s">
        <v>994</v>
      </c>
    </row>
    <row r="35" spans="1:1" ht="17.45" x14ac:dyDescent="0.3">
      <c r="A35" s="84" t="s">
        <v>995</v>
      </c>
    </row>
    <row r="36" spans="1:1" ht="34.9" x14ac:dyDescent="0.3">
      <c r="A36" s="85" t="s">
        <v>996</v>
      </c>
    </row>
    <row r="37" spans="1:1" ht="34.9" x14ac:dyDescent="0.3">
      <c r="A37" s="85" t="s">
        <v>997</v>
      </c>
    </row>
    <row r="38" spans="1:1" ht="34.9" x14ac:dyDescent="0.3">
      <c r="A38" s="85" t="s">
        <v>998</v>
      </c>
    </row>
    <row r="39" spans="1:1" ht="17.45" x14ac:dyDescent="0.3">
      <c r="A39" s="85" t="s">
        <v>999</v>
      </c>
    </row>
    <row r="40" spans="1:1" ht="34.9" x14ac:dyDescent="0.3">
      <c r="A40" s="85" t="s">
        <v>1000</v>
      </c>
    </row>
    <row r="41" spans="1:1" ht="17.45" x14ac:dyDescent="0.3">
      <c r="A41" s="84" t="s">
        <v>1001</v>
      </c>
    </row>
    <row r="42" spans="1:1" ht="17.25" x14ac:dyDescent="0.25">
      <c r="A42" s="85" t="s">
        <v>1002</v>
      </c>
    </row>
    <row r="43" spans="1:1" ht="17.45" x14ac:dyDescent="0.35">
      <c r="A43" s="86" t="s">
        <v>1003</v>
      </c>
    </row>
    <row r="44" spans="1:1" ht="17.45" x14ac:dyDescent="0.3">
      <c r="A44" s="84" t="s">
        <v>1004</v>
      </c>
    </row>
    <row r="45" spans="1:1" ht="34.5" x14ac:dyDescent="0.3">
      <c r="A45" s="86" t="s">
        <v>1005</v>
      </c>
    </row>
    <row r="46" spans="1:1" ht="34.9" x14ac:dyDescent="0.3">
      <c r="A46" s="85" t="s">
        <v>1006</v>
      </c>
    </row>
    <row r="47" spans="1:1" ht="52.15" x14ac:dyDescent="0.3">
      <c r="A47" s="85" t="s">
        <v>1007</v>
      </c>
    </row>
    <row r="48" spans="1:1" ht="17.45" x14ac:dyDescent="0.3">
      <c r="A48" s="85" t="s">
        <v>1008</v>
      </c>
    </row>
    <row r="49" spans="1:1" ht="17.25" x14ac:dyDescent="0.3">
      <c r="A49" s="86" t="s">
        <v>1009</v>
      </c>
    </row>
    <row r="50" spans="1:1" ht="17.45" x14ac:dyDescent="0.3">
      <c r="A50" s="84" t="s">
        <v>1010</v>
      </c>
    </row>
    <row r="51" spans="1:1" ht="34.9" x14ac:dyDescent="0.35">
      <c r="A51" s="86" t="s">
        <v>1011</v>
      </c>
    </row>
    <row r="52" spans="1:1" ht="17.45" x14ac:dyDescent="0.3">
      <c r="A52" s="85" t="s">
        <v>1012</v>
      </c>
    </row>
    <row r="53" spans="1:1" ht="34.5" x14ac:dyDescent="0.3">
      <c r="A53" s="86" t="s">
        <v>1013</v>
      </c>
    </row>
    <row r="54" spans="1:1" ht="17.45" x14ac:dyDescent="0.3">
      <c r="A54" s="84" t="s">
        <v>1014</v>
      </c>
    </row>
    <row r="55" spans="1:1" ht="17.45" x14ac:dyDescent="0.35">
      <c r="A55" s="86" t="s">
        <v>1015</v>
      </c>
    </row>
    <row r="56" spans="1:1" ht="34.9" x14ac:dyDescent="0.3">
      <c r="A56" s="85" t="s">
        <v>1016</v>
      </c>
    </row>
    <row r="57" spans="1:1" ht="17.45" x14ac:dyDescent="0.3">
      <c r="A57" s="85" t="s">
        <v>1017</v>
      </c>
    </row>
    <row r="58" spans="1:1" ht="17.45" x14ac:dyDescent="0.3">
      <c r="A58" s="85" t="s">
        <v>1018</v>
      </c>
    </row>
    <row r="59" spans="1:1" ht="17.45" x14ac:dyDescent="0.3">
      <c r="A59" s="84" t="s">
        <v>1019</v>
      </c>
    </row>
    <row r="60" spans="1:1" ht="34.9" x14ac:dyDescent="0.3">
      <c r="A60" s="85" t="s">
        <v>1020</v>
      </c>
    </row>
    <row r="61" spans="1:1" ht="17.45" x14ac:dyDescent="0.3">
      <c r="A61" s="87"/>
    </row>
    <row r="62" spans="1:1" ht="18" x14ac:dyDescent="0.3">
      <c r="A62" s="81" t="s">
        <v>1021</v>
      </c>
    </row>
    <row r="63" spans="1:1" ht="17.45" x14ac:dyDescent="0.3">
      <c r="A63" s="84" t="s">
        <v>1022</v>
      </c>
    </row>
    <row r="64" spans="1:1" ht="34.9" x14ac:dyDescent="0.3">
      <c r="A64" s="85" t="s">
        <v>1023</v>
      </c>
    </row>
    <row r="65" spans="1:1" ht="17.45" x14ac:dyDescent="0.3">
      <c r="A65" s="85" t="s">
        <v>1024</v>
      </c>
    </row>
    <row r="66" spans="1:1" ht="34.9" x14ac:dyDescent="0.3">
      <c r="A66" s="83" t="s">
        <v>1025</v>
      </c>
    </row>
    <row r="67" spans="1:1" ht="34.5" x14ac:dyDescent="0.25">
      <c r="A67" s="83" t="s">
        <v>1026</v>
      </c>
    </row>
    <row r="68" spans="1:1" ht="34.9" x14ac:dyDescent="0.3">
      <c r="A68" s="83" t="s">
        <v>1027</v>
      </c>
    </row>
    <row r="69" spans="1:1" ht="17.45" x14ac:dyDescent="0.3">
      <c r="A69" s="88" t="s">
        <v>1028</v>
      </c>
    </row>
    <row r="70" spans="1:1" ht="52.15" x14ac:dyDescent="0.3">
      <c r="A70" s="83" t="s">
        <v>1029</v>
      </c>
    </row>
    <row r="71" spans="1:1" ht="17.45" x14ac:dyDescent="0.3">
      <c r="A71" s="83" t="s">
        <v>1030</v>
      </c>
    </row>
    <row r="72" spans="1:1" ht="17.45" x14ac:dyDescent="0.3">
      <c r="A72" s="88" t="s">
        <v>1031</v>
      </c>
    </row>
    <row r="73" spans="1:1" ht="17.45" x14ac:dyDescent="0.3">
      <c r="A73" s="83" t="s">
        <v>1032</v>
      </c>
    </row>
    <row r="74" spans="1:1" ht="17.45" x14ac:dyDescent="0.3">
      <c r="A74" s="88" t="s">
        <v>1033</v>
      </c>
    </row>
    <row r="75" spans="1:1" ht="34.9" x14ac:dyDescent="0.3">
      <c r="A75" s="83" t="s">
        <v>1034</v>
      </c>
    </row>
    <row r="76" spans="1:1" ht="17.25" x14ac:dyDescent="0.25">
      <c r="A76" s="83" t="s">
        <v>1035</v>
      </c>
    </row>
    <row r="77" spans="1:1" ht="51.75" x14ac:dyDescent="0.25">
      <c r="A77" s="83" t="s">
        <v>1036</v>
      </c>
    </row>
    <row r="78" spans="1:1" ht="17.45" x14ac:dyDescent="0.3">
      <c r="A78" s="88" t="s">
        <v>1037</v>
      </c>
    </row>
    <row r="79" spans="1:1" ht="17.25" x14ac:dyDescent="0.3">
      <c r="A79" s="82" t="s">
        <v>1038</v>
      </c>
    </row>
    <row r="80" spans="1:1" ht="17.45" x14ac:dyDescent="0.3">
      <c r="A80" s="88" t="s">
        <v>1039</v>
      </c>
    </row>
    <row r="81" spans="1:1" ht="34.9" x14ac:dyDescent="0.3">
      <c r="A81" s="83" t="s">
        <v>1040</v>
      </c>
    </row>
    <row r="82" spans="1:1" ht="34.9" x14ac:dyDescent="0.3">
      <c r="A82" s="83" t="s">
        <v>1041</v>
      </c>
    </row>
    <row r="83" spans="1:1" ht="34.9" x14ac:dyDescent="0.3">
      <c r="A83" s="83" t="s">
        <v>1042</v>
      </c>
    </row>
    <row r="84" spans="1:1" ht="34.9" x14ac:dyDescent="0.3">
      <c r="A84" s="83" t="s">
        <v>1043</v>
      </c>
    </row>
    <row r="85" spans="1:1" ht="34.9" x14ac:dyDescent="0.3">
      <c r="A85" s="83" t="s">
        <v>1044</v>
      </c>
    </row>
    <row r="86" spans="1:1" ht="17.45" x14ac:dyDescent="0.3">
      <c r="A86" s="88" t="s">
        <v>1045</v>
      </c>
    </row>
    <row r="87" spans="1:1" ht="17.45" x14ac:dyDescent="0.3">
      <c r="A87" s="83" t="s">
        <v>1046</v>
      </c>
    </row>
    <row r="88" spans="1:1" ht="34.9" x14ac:dyDescent="0.3">
      <c r="A88" s="83" t="s">
        <v>1047</v>
      </c>
    </row>
    <row r="89" spans="1:1" ht="17.25" x14ac:dyDescent="0.25">
      <c r="A89" s="88" t="s">
        <v>1048</v>
      </c>
    </row>
    <row r="90" spans="1:1" ht="34.5" x14ac:dyDescent="0.25">
      <c r="A90" s="83" t="s">
        <v>1049</v>
      </c>
    </row>
    <row r="91" spans="1:1" ht="17.25" x14ac:dyDescent="0.25">
      <c r="A91" s="88" t="s">
        <v>1050</v>
      </c>
    </row>
    <row r="92" spans="1:1" ht="17.25" x14ac:dyDescent="0.3">
      <c r="A92" s="82" t="s">
        <v>1051</v>
      </c>
    </row>
    <row r="93" spans="1:1" ht="17.25" x14ac:dyDescent="0.25">
      <c r="A93" s="83" t="s">
        <v>1052</v>
      </c>
    </row>
    <row r="94" spans="1:1" ht="17.25" x14ac:dyDescent="0.25">
      <c r="A94" s="83"/>
    </row>
    <row r="95" spans="1:1" ht="18.75" x14ac:dyDescent="0.25">
      <c r="A95" s="81" t="s">
        <v>1053</v>
      </c>
    </row>
    <row r="96" spans="1:1" ht="34.5" x14ac:dyDescent="0.3">
      <c r="A96" s="82" t="s">
        <v>1054</v>
      </c>
    </row>
    <row r="97" spans="1:1" ht="17.25" x14ac:dyDescent="0.3">
      <c r="A97" s="82" t="s">
        <v>1055</v>
      </c>
    </row>
    <row r="98" spans="1:1" ht="17.25" x14ac:dyDescent="0.25">
      <c r="A98" s="88" t="s">
        <v>1056</v>
      </c>
    </row>
    <row r="99" spans="1:1" ht="17.25" x14ac:dyDescent="0.25">
      <c r="A99" s="80" t="s">
        <v>1057</v>
      </c>
    </row>
    <row r="100" spans="1:1" ht="17.25" x14ac:dyDescent="0.25">
      <c r="A100" s="83" t="s">
        <v>1058</v>
      </c>
    </row>
    <row r="101" spans="1:1" ht="17.25" x14ac:dyDescent="0.25">
      <c r="A101" s="83" t="s">
        <v>1059</v>
      </c>
    </row>
    <row r="102" spans="1:1" ht="17.25" x14ac:dyDescent="0.25">
      <c r="A102" s="83" t="s">
        <v>1060</v>
      </c>
    </row>
    <row r="103" spans="1:1" ht="17.25" x14ac:dyDescent="0.25">
      <c r="A103" s="83" t="s">
        <v>1061</v>
      </c>
    </row>
    <row r="104" spans="1:1" ht="34.5" x14ac:dyDescent="0.25">
      <c r="A104" s="83" t="s">
        <v>1062</v>
      </c>
    </row>
    <row r="105" spans="1:1" ht="17.25" x14ac:dyDescent="0.25">
      <c r="A105" s="80" t="s">
        <v>1063</v>
      </c>
    </row>
    <row r="106" spans="1:1" ht="17.25" x14ac:dyDescent="0.25">
      <c r="A106" s="83" t="s">
        <v>1064</v>
      </c>
    </row>
    <row r="107" spans="1:1" ht="17.25" x14ac:dyDescent="0.25">
      <c r="A107" s="83" t="s">
        <v>1065</v>
      </c>
    </row>
    <row r="108" spans="1:1" ht="17.25" x14ac:dyDescent="0.25">
      <c r="A108" s="83" t="s">
        <v>1066</v>
      </c>
    </row>
    <row r="109" spans="1:1" ht="17.25" x14ac:dyDescent="0.25">
      <c r="A109" s="83" t="s">
        <v>1067</v>
      </c>
    </row>
    <row r="110" spans="1:1" ht="17.25" x14ac:dyDescent="0.25">
      <c r="A110" s="83" t="s">
        <v>1068</v>
      </c>
    </row>
    <row r="111" spans="1:1" ht="17.25" x14ac:dyDescent="0.25">
      <c r="A111" s="83" t="s">
        <v>1069</v>
      </c>
    </row>
    <row r="112" spans="1:1" ht="17.25" x14ac:dyDescent="0.25">
      <c r="A112" s="88" t="s">
        <v>1070</v>
      </c>
    </row>
    <row r="113" spans="1:1" ht="17.25" x14ac:dyDescent="0.25">
      <c r="A113" s="83" t="s">
        <v>1071</v>
      </c>
    </row>
    <row r="114" spans="1:1" ht="17.25" x14ac:dyDescent="0.25">
      <c r="A114" s="80" t="s">
        <v>1072</v>
      </c>
    </row>
    <row r="115" spans="1:1" ht="17.25" x14ac:dyDescent="0.25">
      <c r="A115" s="83" t="s">
        <v>1073</v>
      </c>
    </row>
    <row r="116" spans="1:1" ht="17.25" x14ac:dyDescent="0.25">
      <c r="A116" s="83" t="s">
        <v>1074</v>
      </c>
    </row>
    <row r="117" spans="1:1" ht="17.25" x14ac:dyDescent="0.25">
      <c r="A117" s="80" t="s">
        <v>1075</v>
      </c>
    </row>
    <row r="118" spans="1:1" ht="17.25" x14ac:dyDescent="0.25">
      <c r="A118" s="83" t="s">
        <v>1076</v>
      </c>
    </row>
    <row r="119" spans="1:1" ht="17.25" x14ac:dyDescent="0.25">
      <c r="A119" s="83" t="s">
        <v>1077</v>
      </c>
    </row>
    <row r="120" spans="1:1" ht="17.25" x14ac:dyDescent="0.25">
      <c r="A120" s="83" t="s">
        <v>1078</v>
      </c>
    </row>
    <row r="121" spans="1:1" ht="17.25" x14ac:dyDescent="0.25">
      <c r="A121" s="88" t="s">
        <v>1079</v>
      </c>
    </row>
    <row r="122" spans="1:1" ht="17.25" x14ac:dyDescent="0.25">
      <c r="A122" s="80" t="s">
        <v>1080</v>
      </c>
    </row>
    <row r="123" spans="1:1" ht="17.25" x14ac:dyDescent="0.25">
      <c r="A123" s="80" t="s">
        <v>1081</v>
      </c>
    </row>
    <row r="124" spans="1:1" ht="17.25" x14ac:dyDescent="0.25">
      <c r="A124" s="83" t="s">
        <v>1082</v>
      </c>
    </row>
    <row r="125" spans="1:1" ht="17.25" x14ac:dyDescent="0.25">
      <c r="A125" s="83" t="s">
        <v>1083</v>
      </c>
    </row>
    <row r="126" spans="1:1" ht="17.25" x14ac:dyDescent="0.25">
      <c r="A126" s="83" t="s">
        <v>1084</v>
      </c>
    </row>
    <row r="127" spans="1:1" ht="17.25" x14ac:dyDescent="0.25">
      <c r="A127" s="83" t="s">
        <v>1085</v>
      </c>
    </row>
    <row r="128" spans="1:1" ht="17.25" x14ac:dyDescent="0.25">
      <c r="A128" s="83" t="s">
        <v>1086</v>
      </c>
    </row>
    <row r="129" spans="1:1" ht="17.25" x14ac:dyDescent="0.25">
      <c r="A129" s="88" t="s">
        <v>1087</v>
      </c>
    </row>
    <row r="130" spans="1:1" ht="34.5" x14ac:dyDescent="0.25">
      <c r="A130" s="83" t="s">
        <v>1088</v>
      </c>
    </row>
    <row r="131" spans="1:1" ht="69" x14ac:dyDescent="0.25">
      <c r="A131" s="83" t="s">
        <v>1089</v>
      </c>
    </row>
    <row r="132" spans="1:1" ht="34.5" x14ac:dyDescent="0.25">
      <c r="A132" s="83" t="s">
        <v>1090</v>
      </c>
    </row>
    <row r="133" spans="1:1" ht="17.25" x14ac:dyDescent="0.25">
      <c r="A133" s="88" t="s">
        <v>1091</v>
      </c>
    </row>
    <row r="134" spans="1:1" ht="34.5" x14ac:dyDescent="0.25">
      <c r="A134" s="80" t="s">
        <v>1092</v>
      </c>
    </row>
    <row r="135" spans="1:1" ht="17.25" x14ac:dyDescent="0.25">
      <c r="A135" s="80"/>
    </row>
    <row r="136" spans="1:1" ht="18.75" x14ac:dyDescent="0.25">
      <c r="A136" s="81" t="s">
        <v>1093</v>
      </c>
    </row>
    <row r="137" spans="1:1" ht="17.25" x14ac:dyDescent="0.25">
      <c r="A137" s="83" t="s">
        <v>1094</v>
      </c>
    </row>
    <row r="138" spans="1:1" ht="34.5" x14ac:dyDescent="0.25">
      <c r="A138" s="85" t="s">
        <v>1095</v>
      </c>
    </row>
    <row r="139" spans="1:1" ht="34.5" x14ac:dyDescent="0.25">
      <c r="A139" s="85" t="s">
        <v>1096</v>
      </c>
    </row>
    <row r="140" spans="1:1" ht="17.25" x14ac:dyDescent="0.25">
      <c r="A140" s="84" t="s">
        <v>1097</v>
      </c>
    </row>
    <row r="141" spans="1:1" ht="17.25" x14ac:dyDescent="0.25">
      <c r="A141" s="89" t="s">
        <v>1098</v>
      </c>
    </row>
    <row r="142" spans="1:1" ht="34.5" x14ac:dyDescent="0.3">
      <c r="A142" s="86" t="s">
        <v>1099</v>
      </c>
    </row>
    <row r="143" spans="1:1" ht="17.25" x14ac:dyDescent="0.25">
      <c r="A143" s="85" t="s">
        <v>1100</v>
      </c>
    </row>
    <row r="144" spans="1:1" ht="17.25" x14ac:dyDescent="0.25">
      <c r="A144" s="85" t="s">
        <v>1101</v>
      </c>
    </row>
    <row r="145" spans="1:1" ht="17.25" x14ac:dyDescent="0.25">
      <c r="A145" s="89" t="s">
        <v>1102</v>
      </c>
    </row>
    <row r="146" spans="1:1" ht="17.25" x14ac:dyDescent="0.25">
      <c r="A146" s="84" t="s">
        <v>1103</v>
      </c>
    </row>
    <row r="147" spans="1:1" ht="17.25" x14ac:dyDescent="0.25">
      <c r="A147" s="89" t="s">
        <v>1104</v>
      </c>
    </row>
    <row r="148" spans="1:1" ht="17.25" x14ac:dyDescent="0.25">
      <c r="A148" s="85" t="s">
        <v>1105</v>
      </c>
    </row>
    <row r="149" spans="1:1" ht="17.25" x14ac:dyDescent="0.25">
      <c r="A149" s="85" t="s">
        <v>1106</v>
      </c>
    </row>
    <row r="150" spans="1:1" ht="17.25" x14ac:dyDescent="0.25">
      <c r="A150" s="85" t="s">
        <v>1107</v>
      </c>
    </row>
    <row r="151" spans="1:1" ht="34.5" x14ac:dyDescent="0.25">
      <c r="A151" s="89" t="s">
        <v>1108</v>
      </c>
    </row>
    <row r="152" spans="1:1" ht="17.25" x14ac:dyDescent="0.25">
      <c r="A152" s="84" t="s">
        <v>1109</v>
      </c>
    </row>
    <row r="153" spans="1:1" ht="17.25" x14ac:dyDescent="0.25">
      <c r="A153" s="85" t="s">
        <v>1110</v>
      </c>
    </row>
    <row r="154" spans="1:1" ht="17.25" x14ac:dyDescent="0.25">
      <c r="A154" s="85" t="s">
        <v>1111</v>
      </c>
    </row>
    <row r="155" spans="1:1" ht="17.25" x14ac:dyDescent="0.25">
      <c r="A155" s="85" t="s">
        <v>1112</v>
      </c>
    </row>
    <row r="156" spans="1:1" ht="17.25" x14ac:dyDescent="0.25">
      <c r="A156" s="85" t="s">
        <v>1113</v>
      </c>
    </row>
    <row r="157" spans="1:1" ht="34.5" x14ac:dyDescent="0.25">
      <c r="A157" s="85" t="s">
        <v>1114</v>
      </c>
    </row>
    <row r="158" spans="1:1" ht="34.5" x14ac:dyDescent="0.25">
      <c r="A158" s="85" t="s">
        <v>1115</v>
      </c>
    </row>
    <row r="159" spans="1:1" ht="17.25" x14ac:dyDescent="0.25">
      <c r="A159" s="84" t="s">
        <v>1116</v>
      </c>
    </row>
    <row r="160" spans="1:1" ht="34.5" x14ac:dyDescent="0.25">
      <c r="A160" s="85" t="s">
        <v>1117</v>
      </c>
    </row>
    <row r="161" spans="1:1" ht="34.5" x14ac:dyDescent="0.25">
      <c r="A161" s="85" t="s">
        <v>1118</v>
      </c>
    </row>
    <row r="162" spans="1:1" ht="17.25" x14ac:dyDescent="0.25">
      <c r="A162" s="85" t="s">
        <v>1119</v>
      </c>
    </row>
    <row r="163" spans="1:1" ht="17.25" x14ac:dyDescent="0.25">
      <c r="A163" s="84" t="s">
        <v>1120</v>
      </c>
    </row>
    <row r="164" spans="1:1" ht="34.5" x14ac:dyDescent="0.3">
      <c r="A164" s="91" t="s">
        <v>1135</v>
      </c>
    </row>
    <row r="165" spans="1:1" ht="34.5" x14ac:dyDescent="0.25">
      <c r="A165" s="85" t="s">
        <v>1121</v>
      </c>
    </row>
    <row r="166" spans="1:1" ht="17.25" x14ac:dyDescent="0.25">
      <c r="A166" s="84" t="s">
        <v>1122</v>
      </c>
    </row>
    <row r="167" spans="1:1" ht="17.25" x14ac:dyDescent="0.25">
      <c r="A167" s="85" t="s">
        <v>1123</v>
      </c>
    </row>
    <row r="168" spans="1:1" ht="17.25" x14ac:dyDescent="0.25">
      <c r="A168" s="84" t="s">
        <v>1124</v>
      </c>
    </row>
    <row r="169" spans="1:1" ht="17.25" x14ac:dyDescent="0.3">
      <c r="A169" s="86" t="s">
        <v>1125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N6" sqref="N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4" t="s">
        <v>1327</v>
      </c>
      <c r="F6" s="354"/>
      <c r="G6" s="354"/>
      <c r="H6" s="7"/>
      <c r="I6" s="7"/>
      <c r="J6" s="8"/>
    </row>
    <row r="7" spans="2:10" ht="26.25" x14ac:dyDescent="0.25">
      <c r="B7" s="6"/>
      <c r="C7" s="7"/>
      <c r="D7" s="7"/>
      <c r="E7" s="7"/>
      <c r="F7" s="11" t="s">
        <v>552</v>
      </c>
      <c r="G7" s="7"/>
      <c r="H7" s="7"/>
      <c r="I7" s="7"/>
      <c r="J7" s="8"/>
    </row>
    <row r="8" spans="2:10" ht="26.25" x14ac:dyDescent="0.25">
      <c r="B8" s="6"/>
      <c r="C8" s="7"/>
      <c r="D8" s="7"/>
      <c r="E8" s="7"/>
      <c r="F8" s="11" t="s">
        <v>1331</v>
      </c>
      <c r="G8" s="7"/>
      <c r="H8" s="7"/>
      <c r="I8" s="7"/>
      <c r="J8" s="8"/>
    </row>
    <row r="9" spans="2:10" ht="21" x14ac:dyDescent="0.25">
      <c r="B9" s="6"/>
      <c r="C9" s="7"/>
      <c r="D9" s="7"/>
      <c r="E9" s="7"/>
      <c r="F9" s="12" t="s">
        <v>1542</v>
      </c>
      <c r="G9" s="7"/>
      <c r="H9" s="7"/>
      <c r="I9" s="7"/>
      <c r="J9" s="8"/>
    </row>
    <row r="10" spans="2:10" ht="21" x14ac:dyDescent="0.25">
      <c r="B10" s="6"/>
      <c r="C10" s="7"/>
      <c r="D10" s="7"/>
      <c r="E10" s="7"/>
      <c r="F10" s="12" t="s">
        <v>1543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5" t="s">
        <v>15</v>
      </c>
      <c r="E24" s="356" t="s">
        <v>16</v>
      </c>
      <c r="F24" s="356"/>
      <c r="G24" s="356"/>
      <c r="H24" s="356"/>
      <c r="I24" s="7"/>
      <c r="J24" s="8"/>
    </row>
    <row r="25" spans="2:10" x14ac:dyDescent="0.25">
      <c r="B25" s="6"/>
      <c r="C25" s="7"/>
      <c r="D25" s="7"/>
      <c r="E25" s="15"/>
      <c r="F25" s="15"/>
      <c r="G25" s="15"/>
      <c r="H25" s="7"/>
      <c r="I25" s="7"/>
      <c r="J25" s="8"/>
    </row>
    <row r="26" spans="2:10" x14ac:dyDescent="0.25">
      <c r="B26" s="6"/>
      <c r="C26" s="7"/>
      <c r="D26" s="355" t="s">
        <v>17</v>
      </c>
      <c r="E26" s="356"/>
      <c r="F26" s="356"/>
      <c r="G26" s="356"/>
      <c r="H26" s="356"/>
      <c r="I26" s="7"/>
      <c r="J26" s="8"/>
    </row>
    <row r="27" spans="2:10" x14ac:dyDescent="0.25">
      <c r="B27" s="6"/>
      <c r="C27" s="7"/>
      <c r="D27" s="16"/>
      <c r="E27" s="16"/>
      <c r="F27" s="16"/>
      <c r="G27" s="16"/>
      <c r="H27" s="16"/>
      <c r="I27" s="7"/>
      <c r="J27" s="8"/>
    </row>
    <row r="28" spans="2:10" x14ac:dyDescent="0.25">
      <c r="B28" s="6"/>
      <c r="C28" s="7"/>
      <c r="D28" s="355" t="s">
        <v>18</v>
      </c>
      <c r="E28" s="356" t="s">
        <v>16</v>
      </c>
      <c r="F28" s="356"/>
      <c r="G28" s="356"/>
      <c r="H28" s="356"/>
      <c r="I28" s="7"/>
      <c r="J28" s="8"/>
    </row>
    <row r="29" spans="2:10" x14ac:dyDescent="0.25">
      <c r="B29" s="6"/>
      <c r="C29" s="7"/>
      <c r="D29" s="15"/>
      <c r="E29" s="15"/>
      <c r="F29" s="15"/>
      <c r="G29" s="15"/>
      <c r="H29" s="15"/>
      <c r="I29" s="7"/>
      <c r="J29" s="8"/>
    </row>
    <row r="30" spans="2:10" ht="14.45" x14ac:dyDescent="0.3">
      <c r="B30" s="6"/>
      <c r="C30" s="7"/>
      <c r="D30" s="355" t="s">
        <v>19</v>
      </c>
      <c r="E30" s="356" t="s">
        <v>16</v>
      </c>
      <c r="F30" s="356"/>
      <c r="G30" s="356"/>
      <c r="H30" s="356"/>
      <c r="I30" s="7"/>
      <c r="J30" s="8"/>
    </row>
    <row r="31" spans="2:10" ht="14.45" x14ac:dyDescent="0.3">
      <c r="B31" s="6"/>
      <c r="C31" s="7"/>
      <c r="D31" s="7"/>
      <c r="E31" s="7"/>
      <c r="F31" s="7"/>
      <c r="G31" s="7"/>
      <c r="H31" s="7"/>
      <c r="I31" s="7"/>
      <c r="J31" s="8"/>
    </row>
    <row r="32" spans="2:10" x14ac:dyDescent="0.25">
      <c r="B32" s="6"/>
      <c r="C32" s="7"/>
      <c r="D32" s="352" t="s">
        <v>20</v>
      </c>
      <c r="E32" s="353"/>
      <c r="F32" s="353"/>
      <c r="G32" s="353"/>
      <c r="H32" s="353"/>
      <c r="I32" s="7"/>
      <c r="J32" s="8"/>
    </row>
    <row r="33" spans="2:10" x14ac:dyDescent="0.25">
      <c r="B33" s="6"/>
      <c r="C33" s="7"/>
      <c r="D33" s="7"/>
      <c r="E33" s="7"/>
      <c r="F33" s="14"/>
      <c r="G33" s="7"/>
      <c r="H33" s="7"/>
      <c r="I33" s="7"/>
      <c r="J33" s="8"/>
    </row>
    <row r="34" spans="2:10" x14ac:dyDescent="0.25">
      <c r="B34" s="6"/>
      <c r="C34" s="7"/>
      <c r="D34" s="352" t="s">
        <v>1280</v>
      </c>
      <c r="E34" s="353"/>
      <c r="F34" s="353"/>
      <c r="G34" s="353"/>
      <c r="H34" s="353"/>
      <c r="I34" s="7"/>
      <c r="J34" s="8"/>
    </row>
    <row r="35" spans="2:10" x14ac:dyDescent="0.25">
      <c r="B35" s="6"/>
      <c r="C35" s="7"/>
      <c r="D35" s="97"/>
      <c r="E35" s="97"/>
      <c r="F35" s="97"/>
      <c r="G35" s="97"/>
      <c r="H35" s="97"/>
      <c r="I35" s="7"/>
      <c r="J35" s="8"/>
    </row>
    <row r="36" spans="2:10" ht="15.75" thickBot="1" x14ac:dyDescent="0.3">
      <c r="B36" s="17"/>
      <c r="C36" s="18"/>
      <c r="D36" s="352" t="s">
        <v>1532</v>
      </c>
      <c r="E36" s="353"/>
      <c r="F36" s="353"/>
      <c r="G36" s="353"/>
      <c r="H36" s="353"/>
      <c r="I36" s="18"/>
      <c r="J36" s="19"/>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3" zoomScale="70" zoomScaleNormal="70" workbookViewId="0">
      <selection activeCell="D340" sqref="D340"/>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38" t="s">
        <v>1281</v>
      </c>
      <c r="B1" s="138"/>
      <c r="C1" s="23"/>
      <c r="D1" s="23"/>
      <c r="E1" s="23"/>
      <c r="F1" s="144" t="s">
        <v>1324</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1332</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98" t="s">
        <v>552</v>
      </c>
      <c r="E14" s="31"/>
      <c r="F14" s="31"/>
      <c r="H14" s="23"/>
      <c r="L14" s="23"/>
      <c r="M14" s="23"/>
    </row>
    <row r="15" spans="1:13" x14ac:dyDescent="0.25">
      <c r="A15" s="25" t="s">
        <v>34</v>
      </c>
      <c r="B15" s="39" t="s">
        <v>35</v>
      </c>
      <c r="C15" s="98" t="s">
        <v>1331</v>
      </c>
      <c r="E15" s="31"/>
      <c r="F15" s="31"/>
      <c r="H15" s="23"/>
      <c r="L15" s="23"/>
      <c r="M15" s="23"/>
    </row>
    <row r="16" spans="1:13" ht="30" x14ac:dyDescent="0.25">
      <c r="A16" s="25" t="s">
        <v>36</v>
      </c>
      <c r="B16" s="39" t="s">
        <v>37</v>
      </c>
      <c r="C16" s="161" t="s">
        <v>1335</v>
      </c>
      <c r="E16" s="31"/>
      <c r="F16" s="31"/>
      <c r="H16" s="23"/>
      <c r="L16" s="23"/>
      <c r="M16" s="23"/>
    </row>
    <row r="17" spans="1:13" x14ac:dyDescent="0.25">
      <c r="A17" s="25" t="s">
        <v>38</v>
      </c>
      <c r="B17" s="39" t="s">
        <v>39</v>
      </c>
      <c r="C17" s="325">
        <v>44196</v>
      </c>
      <c r="E17" s="31"/>
      <c r="F17" s="31"/>
      <c r="H17" s="23"/>
      <c r="L17" s="23"/>
      <c r="M17" s="23"/>
    </row>
    <row r="18" spans="1:13" outlineLevel="1" x14ac:dyDescent="0.25">
      <c r="A18" s="25" t="s">
        <v>40</v>
      </c>
      <c r="B18" s="40" t="s">
        <v>41</v>
      </c>
      <c r="C18" s="162" t="s">
        <v>1333</v>
      </c>
      <c r="E18" s="31"/>
      <c r="F18" s="31"/>
      <c r="H18" s="23"/>
      <c r="L18" s="23"/>
      <c r="M18" s="23"/>
    </row>
    <row r="19" spans="1:13" outlineLevel="1" x14ac:dyDescent="0.25">
      <c r="A19" s="25" t="s">
        <v>42</v>
      </c>
      <c r="B19" s="40" t="s">
        <v>43</v>
      </c>
      <c r="C19" s="98" t="s">
        <v>1334</v>
      </c>
      <c r="E19" s="31"/>
      <c r="F19" s="31"/>
      <c r="H19" s="23"/>
      <c r="L19" s="23"/>
      <c r="M19" s="23"/>
    </row>
    <row r="20" spans="1:13" outlineLevel="1" x14ac:dyDescent="0.25">
      <c r="A20" s="25" t="s">
        <v>44</v>
      </c>
      <c r="B20" s="40"/>
      <c r="C20" s="23"/>
      <c r="E20" s="31"/>
      <c r="F20" s="31"/>
      <c r="H20" s="23"/>
      <c r="L20" s="23"/>
      <c r="M20" s="23"/>
    </row>
    <row r="21" spans="1:13" outlineLevel="1" x14ac:dyDescent="0.25">
      <c r="A21" s="25" t="s">
        <v>45</v>
      </c>
      <c r="B21" s="40"/>
      <c r="C21" s="23"/>
      <c r="E21" s="31"/>
      <c r="F21" s="31"/>
      <c r="H21" s="23"/>
      <c r="L21" s="23"/>
      <c r="M21" s="23"/>
    </row>
    <row r="22" spans="1:13" outlineLevel="1" x14ac:dyDescent="0.25">
      <c r="A22" s="25" t="s">
        <v>46</v>
      </c>
      <c r="B22" s="40"/>
      <c r="C22" s="23"/>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163" t="s">
        <v>51</v>
      </c>
      <c r="C27" s="98" t="s">
        <v>1336</v>
      </c>
      <c r="D27" s="42"/>
      <c r="E27" s="42"/>
      <c r="F27" s="42"/>
      <c r="H27" s="23"/>
      <c r="L27" s="23"/>
      <c r="M27" s="23"/>
    </row>
    <row r="28" spans="1:13" x14ac:dyDescent="0.25">
      <c r="A28" s="25" t="s">
        <v>52</v>
      </c>
      <c r="B28" s="163" t="s">
        <v>53</v>
      </c>
      <c r="C28" s="98" t="s">
        <v>1336</v>
      </c>
      <c r="D28" s="42"/>
      <c r="E28" s="42"/>
      <c r="F28" s="42"/>
      <c r="H28" s="23"/>
      <c r="L28" s="23"/>
      <c r="M28" s="23"/>
    </row>
    <row r="29" spans="1:13" ht="30" x14ac:dyDescent="0.25">
      <c r="A29" s="25" t="s">
        <v>54</v>
      </c>
      <c r="B29" s="163" t="s">
        <v>55</v>
      </c>
      <c r="C29" s="161" t="s">
        <v>1337</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3">
      <c r="A37" s="44"/>
      <c r="B37" s="45" t="s">
        <v>62</v>
      </c>
      <c r="C37" s="44" t="s">
        <v>63</v>
      </c>
      <c r="D37" s="46"/>
      <c r="E37" s="46"/>
      <c r="F37" s="46"/>
      <c r="G37" s="47"/>
      <c r="H37" s="23"/>
      <c r="L37" s="23"/>
      <c r="M37" s="23"/>
    </row>
    <row r="38" spans="1:14" x14ac:dyDescent="0.25">
      <c r="A38" s="25" t="s">
        <v>4</v>
      </c>
      <c r="B38" s="42" t="s">
        <v>1126</v>
      </c>
      <c r="C38" s="326">
        <v>12649</v>
      </c>
      <c r="F38" s="42"/>
      <c r="H38" s="23"/>
      <c r="L38" s="23"/>
      <c r="M38" s="23"/>
    </row>
    <row r="39" spans="1:14" x14ac:dyDescent="0.25">
      <c r="A39" s="25" t="s">
        <v>64</v>
      </c>
      <c r="B39" s="42" t="s">
        <v>65</v>
      </c>
      <c r="C39" s="326">
        <v>6141.46</v>
      </c>
      <c r="F39" s="42"/>
      <c r="H39" s="23"/>
      <c r="L39" s="23"/>
      <c r="M39" s="23"/>
      <c r="N39" s="55"/>
    </row>
    <row r="40" spans="1:14" ht="14.45" outlineLevel="1" x14ac:dyDescent="0.3">
      <c r="A40" s="25" t="s">
        <v>66</v>
      </c>
      <c r="B40" s="48" t="s">
        <v>67</v>
      </c>
      <c r="C40" s="141" t="s">
        <v>951</v>
      </c>
      <c r="F40" s="42"/>
      <c r="H40" s="23"/>
      <c r="L40" s="23"/>
      <c r="M40" s="23"/>
      <c r="N40" s="55"/>
    </row>
    <row r="41" spans="1:14" ht="14.45" outlineLevel="1" x14ac:dyDescent="0.3">
      <c r="A41" s="25" t="s">
        <v>68</v>
      </c>
      <c r="B41" s="48" t="s">
        <v>69</v>
      </c>
      <c r="C41" s="141" t="s">
        <v>951</v>
      </c>
      <c r="F41" s="42"/>
      <c r="H41" s="23"/>
      <c r="L41" s="23"/>
      <c r="M41" s="23"/>
      <c r="N41" s="55"/>
    </row>
    <row r="42" spans="1:14" outlineLevel="1" x14ac:dyDescent="0.25">
      <c r="A42" s="25" t="s">
        <v>70</v>
      </c>
      <c r="B42" s="124" t="s">
        <v>1484</v>
      </c>
      <c r="C42" s="156">
        <v>12412.48</v>
      </c>
      <c r="F42" s="42"/>
      <c r="H42" s="23"/>
      <c r="L42" s="23"/>
      <c r="M42" s="23"/>
      <c r="N42" s="55"/>
    </row>
    <row r="43" spans="1:14" ht="14.45" outlineLevel="1" x14ac:dyDescent="0.3">
      <c r="A43" s="55" t="s">
        <v>1328</v>
      </c>
      <c r="B43" s="42"/>
      <c r="F43" s="42"/>
      <c r="H43" s="23"/>
      <c r="L43" s="23"/>
      <c r="M43" s="23"/>
      <c r="N43" s="55"/>
    </row>
    <row r="44" spans="1:14" ht="15" customHeight="1" x14ac:dyDescent="0.3">
      <c r="A44" s="44"/>
      <c r="B44" s="45" t="s">
        <v>71</v>
      </c>
      <c r="C44" s="92" t="s">
        <v>1127</v>
      </c>
      <c r="D44" s="44" t="s">
        <v>72</v>
      </c>
      <c r="E44" s="46"/>
      <c r="F44" s="47" t="s">
        <v>73</v>
      </c>
      <c r="G44" s="47" t="s">
        <v>74</v>
      </c>
      <c r="H44" s="23"/>
      <c r="L44" s="23"/>
      <c r="M44" s="23"/>
      <c r="N44" s="55"/>
    </row>
    <row r="45" spans="1:14" ht="14.45" x14ac:dyDescent="0.3">
      <c r="A45" s="25" t="s">
        <v>8</v>
      </c>
      <c r="B45" s="42" t="s">
        <v>75</v>
      </c>
      <c r="C45" s="137" t="s">
        <v>951</v>
      </c>
      <c r="D45" s="164">
        <f>IF(OR(C38="[For completion]",C39="[For completion]"),"Please complete G.3.1.1 and G.3.1.2",(C38/C39-1))</f>
        <v>1.0596079759536008</v>
      </c>
      <c r="E45" s="137"/>
      <c r="F45" s="137" t="s">
        <v>951</v>
      </c>
      <c r="G45" s="25" t="s">
        <v>951</v>
      </c>
      <c r="H45" s="23"/>
      <c r="L45" s="23"/>
      <c r="M45" s="23"/>
      <c r="N45" s="55"/>
    </row>
    <row r="46" spans="1:14" outlineLevel="1" x14ac:dyDescent="0.25">
      <c r="A46" s="25" t="s">
        <v>76</v>
      </c>
      <c r="B46" s="124" t="s">
        <v>1338</v>
      </c>
      <c r="C46" s="323">
        <v>0.03</v>
      </c>
      <c r="D46" s="164">
        <v>1.02</v>
      </c>
      <c r="E46" s="137"/>
      <c r="F46" s="164">
        <v>0.05</v>
      </c>
      <c r="G46" s="61" t="s">
        <v>951</v>
      </c>
      <c r="H46" s="23"/>
      <c r="L46" s="23"/>
      <c r="M46" s="23"/>
      <c r="N46" s="55"/>
    </row>
    <row r="47" spans="1:14" ht="14.45" outlineLevel="1" x14ac:dyDescent="0.3">
      <c r="A47" s="25" t="s">
        <v>77</v>
      </c>
      <c r="B47" s="40"/>
      <c r="C47" s="137"/>
      <c r="D47" s="137"/>
      <c r="E47" s="137"/>
      <c r="F47" s="137"/>
      <c r="G47" s="61"/>
      <c r="H47" s="23"/>
      <c r="L47" s="23"/>
      <c r="M47" s="23"/>
      <c r="N47" s="55"/>
    </row>
    <row r="48" spans="1:14" ht="14.45" outlineLevel="1" x14ac:dyDescent="0.3">
      <c r="A48" s="25" t="s">
        <v>78</v>
      </c>
      <c r="B48" s="40"/>
      <c r="C48" s="61"/>
      <c r="D48" s="61"/>
      <c r="E48" s="61"/>
      <c r="F48" s="61"/>
      <c r="G48" s="61"/>
      <c r="H48" s="23"/>
      <c r="L48" s="23"/>
      <c r="M48" s="23"/>
      <c r="N48" s="55"/>
    </row>
    <row r="49" spans="1:14" ht="14.45" outlineLevel="1" x14ac:dyDescent="0.3">
      <c r="A49" s="25" t="s">
        <v>79</v>
      </c>
      <c r="B49" s="40"/>
      <c r="C49" s="61"/>
      <c r="D49" s="61"/>
      <c r="E49" s="61"/>
      <c r="F49" s="61"/>
      <c r="G49" s="61"/>
      <c r="H49" s="23"/>
      <c r="L49" s="23"/>
      <c r="M49" s="23"/>
      <c r="N49" s="55"/>
    </row>
    <row r="50" spans="1:14" outlineLevel="1" x14ac:dyDescent="0.25">
      <c r="A50" s="25" t="s">
        <v>80</v>
      </c>
      <c r="B50" s="40"/>
      <c r="C50" s="61"/>
      <c r="D50" s="61"/>
      <c r="E50" s="61"/>
      <c r="F50" s="61"/>
      <c r="G50" s="61"/>
      <c r="H50" s="23"/>
      <c r="L50" s="23"/>
      <c r="M50" s="23"/>
      <c r="N50" s="55"/>
    </row>
    <row r="51" spans="1:14" outlineLevel="1" x14ac:dyDescent="0.25">
      <c r="A51" s="25" t="s">
        <v>81</v>
      </c>
      <c r="B51" s="40"/>
      <c r="C51" s="61"/>
      <c r="D51" s="61"/>
      <c r="E51" s="61"/>
      <c r="F51" s="61"/>
      <c r="G51" s="61"/>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326">
        <v>11714</v>
      </c>
      <c r="E53" s="50"/>
      <c r="F53" s="147">
        <f>IF($C$58=0,"",IF(C53="[for completion]","",C53/$C$58))</f>
        <v>0.92608111313147279</v>
      </c>
      <c r="G53" s="51"/>
      <c r="H53" s="23"/>
      <c r="L53" s="23"/>
      <c r="M53" s="23"/>
      <c r="N53" s="55"/>
    </row>
    <row r="54" spans="1:14" x14ac:dyDescent="0.25">
      <c r="A54" s="25" t="s">
        <v>86</v>
      </c>
      <c r="B54" s="42" t="s">
        <v>87</v>
      </c>
      <c r="C54" s="326" t="s">
        <v>954</v>
      </c>
      <c r="E54" s="50"/>
      <c r="F54" s="147" t="s">
        <v>954</v>
      </c>
      <c r="G54" s="51"/>
      <c r="H54" s="23"/>
      <c r="L54" s="23"/>
      <c r="M54" s="23"/>
      <c r="N54" s="55"/>
    </row>
    <row r="55" spans="1:14" x14ac:dyDescent="0.25">
      <c r="A55" s="25" t="s">
        <v>88</v>
      </c>
      <c r="B55" s="42" t="s">
        <v>89</v>
      </c>
      <c r="C55" s="326" t="s">
        <v>954</v>
      </c>
      <c r="E55" s="50"/>
      <c r="F55" s="152" t="s">
        <v>954</v>
      </c>
      <c r="G55" s="51"/>
      <c r="H55" s="23"/>
      <c r="L55" s="23"/>
      <c r="M55" s="23"/>
      <c r="N55" s="55"/>
    </row>
    <row r="56" spans="1:14" x14ac:dyDescent="0.25">
      <c r="A56" s="25" t="s">
        <v>90</v>
      </c>
      <c r="B56" s="42" t="s">
        <v>91</v>
      </c>
      <c r="C56" s="326">
        <v>935</v>
      </c>
      <c r="E56" s="50"/>
      <c r="F56" s="152">
        <f t="shared" ref="F56" si="0">IF($C$58=0,"",IF(C56="[for completion]","",C56/$C$58))</f>
        <v>7.3918886868527156E-2</v>
      </c>
      <c r="G56" s="51"/>
      <c r="H56" s="23"/>
      <c r="L56" s="23"/>
      <c r="M56" s="23"/>
      <c r="N56" s="55"/>
    </row>
    <row r="57" spans="1:14" x14ac:dyDescent="0.25">
      <c r="A57" s="25" t="s">
        <v>92</v>
      </c>
      <c r="B57" s="25" t="s">
        <v>93</v>
      </c>
      <c r="C57" s="326">
        <v>0</v>
      </c>
      <c r="E57" s="50"/>
      <c r="F57" s="147">
        <f>IF($C$58=0,"",IF(C57="[for completion]","",C57/$C$58))</f>
        <v>0</v>
      </c>
      <c r="G57" s="51"/>
      <c r="H57" s="23"/>
      <c r="L57" s="23"/>
      <c r="M57" s="23"/>
      <c r="N57" s="55"/>
    </row>
    <row r="58" spans="1:14" x14ac:dyDescent="0.25">
      <c r="A58" s="25" t="s">
        <v>94</v>
      </c>
      <c r="B58" s="52" t="s">
        <v>95</v>
      </c>
      <c r="C58" s="50">
        <f>SUM(C53:C57)</f>
        <v>12649</v>
      </c>
      <c r="D58" s="50"/>
      <c r="E58" s="50"/>
      <c r="F58" s="148">
        <f>SUM(F53:F57)</f>
        <v>1</v>
      </c>
      <c r="G58" s="51"/>
      <c r="H58" s="23"/>
      <c r="L58" s="23"/>
      <c r="M58" s="23"/>
      <c r="N58" s="55"/>
    </row>
    <row r="59" spans="1:14" outlineLevel="1" x14ac:dyDescent="0.25">
      <c r="A59" s="25" t="s">
        <v>96</v>
      </c>
      <c r="B59" s="54"/>
      <c r="C59" s="141"/>
      <c r="E59" s="50"/>
      <c r="F59" s="147">
        <f t="shared" ref="F59:F64" si="1">IF($C$58=0,"",IF(C59="[for completion]","",C59/$C$58))</f>
        <v>0</v>
      </c>
      <c r="G59" s="51"/>
      <c r="H59" s="23"/>
      <c r="L59" s="23"/>
      <c r="M59" s="23"/>
      <c r="N59" s="55"/>
    </row>
    <row r="60" spans="1:14" outlineLevel="1" x14ac:dyDescent="0.25">
      <c r="A60" s="25" t="s">
        <v>98</v>
      </c>
      <c r="B60" s="54"/>
      <c r="C60" s="141"/>
      <c r="E60" s="50"/>
      <c r="F60" s="147">
        <f t="shared" si="1"/>
        <v>0</v>
      </c>
      <c r="G60" s="51"/>
      <c r="H60" s="23"/>
      <c r="L60" s="23"/>
      <c r="M60" s="23"/>
      <c r="N60" s="55"/>
    </row>
    <row r="61" spans="1:14" outlineLevel="1" x14ac:dyDescent="0.25">
      <c r="A61" s="25" t="s">
        <v>99</v>
      </c>
      <c r="B61" s="54"/>
      <c r="C61" s="141"/>
      <c r="E61" s="50"/>
      <c r="F61" s="147">
        <f t="shared" si="1"/>
        <v>0</v>
      </c>
      <c r="G61" s="51"/>
      <c r="H61" s="23"/>
      <c r="L61" s="23"/>
      <c r="M61" s="23"/>
      <c r="N61" s="55"/>
    </row>
    <row r="62" spans="1:14" outlineLevel="1" x14ac:dyDescent="0.25">
      <c r="A62" s="25" t="s">
        <v>100</v>
      </c>
      <c r="B62" s="54"/>
      <c r="C62" s="141"/>
      <c r="E62" s="50"/>
      <c r="F62" s="147">
        <f t="shared" si="1"/>
        <v>0</v>
      </c>
      <c r="G62" s="51"/>
      <c r="H62" s="23"/>
      <c r="L62" s="23"/>
      <c r="M62" s="23"/>
      <c r="N62" s="55"/>
    </row>
    <row r="63" spans="1:14" outlineLevel="1" x14ac:dyDescent="0.25">
      <c r="A63" s="25" t="s">
        <v>101</v>
      </c>
      <c r="B63" s="54"/>
      <c r="C63" s="141"/>
      <c r="E63" s="50"/>
      <c r="F63" s="147">
        <f t="shared" si="1"/>
        <v>0</v>
      </c>
      <c r="G63" s="51"/>
      <c r="H63" s="23"/>
      <c r="L63" s="23"/>
      <c r="M63" s="23"/>
      <c r="N63" s="55"/>
    </row>
    <row r="64" spans="1:14" outlineLevel="1" x14ac:dyDescent="0.25">
      <c r="A64" s="25" t="s">
        <v>102</v>
      </c>
      <c r="B64" s="54" t="s">
        <v>97</v>
      </c>
      <c r="C64" s="143"/>
      <c r="D64" s="55"/>
      <c r="E64" s="55"/>
      <c r="F64" s="147">
        <f t="shared" si="1"/>
        <v>0</v>
      </c>
      <c r="G64" s="53"/>
      <c r="H64" s="23"/>
      <c r="L64" s="23"/>
      <c r="M64" s="23"/>
      <c r="N64" s="55"/>
    </row>
    <row r="65" spans="1:14" ht="15" customHeight="1" x14ac:dyDescent="0.25">
      <c r="A65" s="44"/>
      <c r="B65" s="45" t="s">
        <v>103</v>
      </c>
      <c r="C65" s="92" t="s">
        <v>1138</v>
      </c>
      <c r="D65" s="92" t="s">
        <v>1139</v>
      </c>
      <c r="E65" s="46"/>
      <c r="F65" s="47" t="s">
        <v>104</v>
      </c>
      <c r="G65" s="56" t="s">
        <v>105</v>
      </c>
      <c r="H65" s="23"/>
      <c r="L65" s="23"/>
      <c r="M65" s="23"/>
      <c r="N65" s="55"/>
    </row>
    <row r="66" spans="1:14" x14ac:dyDescent="0.25">
      <c r="A66" s="25" t="s">
        <v>106</v>
      </c>
      <c r="B66" s="42" t="s">
        <v>1210</v>
      </c>
      <c r="C66" s="327">
        <v>11.1</v>
      </c>
      <c r="D66" s="328" t="s">
        <v>957</v>
      </c>
      <c r="E66" s="39"/>
      <c r="F66" s="329"/>
      <c r="G66" s="23" t="s">
        <v>957</v>
      </c>
      <c r="H66" s="23"/>
      <c r="L66" s="23"/>
      <c r="M66" s="23"/>
      <c r="N66" s="55"/>
    </row>
    <row r="67" spans="1:14" x14ac:dyDescent="0.25">
      <c r="B67" s="42"/>
      <c r="E67" s="39"/>
      <c r="F67" s="329"/>
      <c r="G67" s="57"/>
      <c r="H67" s="23"/>
      <c r="L67" s="23"/>
      <c r="M67" s="23"/>
      <c r="N67" s="55"/>
    </row>
    <row r="68" spans="1:14" x14ac:dyDescent="0.25">
      <c r="B68" s="42" t="s">
        <v>1132</v>
      </c>
      <c r="C68" s="39"/>
      <c r="D68" s="39"/>
      <c r="E68" s="39"/>
      <c r="F68" s="57"/>
      <c r="G68" s="57"/>
      <c r="H68" s="23"/>
      <c r="L68" s="23"/>
      <c r="M68" s="23"/>
      <c r="N68" s="55"/>
    </row>
    <row r="69" spans="1:14" x14ac:dyDescent="0.25">
      <c r="B69" s="42" t="s">
        <v>108</v>
      </c>
      <c r="E69" s="39"/>
      <c r="F69" s="57"/>
      <c r="G69" s="57"/>
      <c r="H69" s="23"/>
      <c r="L69" s="23"/>
      <c r="M69" s="23"/>
      <c r="N69" s="55"/>
    </row>
    <row r="70" spans="1:14" x14ac:dyDescent="0.25">
      <c r="A70" s="25" t="s">
        <v>109</v>
      </c>
      <c r="B70" s="134" t="s">
        <v>1301</v>
      </c>
      <c r="C70" s="330">
        <v>1421.4454769310701</v>
      </c>
      <c r="D70" s="141" t="s">
        <v>957</v>
      </c>
      <c r="E70" s="134"/>
      <c r="F70" s="147">
        <f t="shared" ref="F70:F76" si="2">IF($C$77=0,"",IF(C70="[for completion]","",C70/$C$77))</f>
        <v>0.11237653775759719</v>
      </c>
      <c r="G70" s="147" t="s">
        <v>957</v>
      </c>
      <c r="H70" s="23"/>
      <c r="L70" s="23"/>
      <c r="M70" s="23"/>
      <c r="N70" s="55"/>
    </row>
    <row r="71" spans="1:14" x14ac:dyDescent="0.25">
      <c r="A71" s="25" t="s">
        <v>110</v>
      </c>
      <c r="B71" s="134" t="s">
        <v>1302</v>
      </c>
      <c r="C71" s="330">
        <v>542.81304695849201</v>
      </c>
      <c r="D71" s="153" t="s">
        <v>957</v>
      </c>
      <c r="E71" s="134"/>
      <c r="F71" s="147">
        <f t="shared" si="2"/>
        <v>4.2913676153478936E-2</v>
      </c>
      <c r="G71" s="152" t="s">
        <v>957</v>
      </c>
      <c r="H71" s="23"/>
      <c r="L71" s="23"/>
      <c r="M71" s="23"/>
      <c r="N71" s="55"/>
    </row>
    <row r="72" spans="1:14" x14ac:dyDescent="0.25">
      <c r="A72" s="25" t="s">
        <v>111</v>
      </c>
      <c r="B72" s="134" t="s">
        <v>1303</v>
      </c>
      <c r="C72" s="330">
        <v>543.50357237084597</v>
      </c>
      <c r="D72" s="153" t="s">
        <v>957</v>
      </c>
      <c r="E72" s="134"/>
      <c r="F72" s="147">
        <f t="shared" si="2"/>
        <v>4.2968267663553252E-2</v>
      </c>
      <c r="G72" s="152" t="s">
        <v>957</v>
      </c>
      <c r="H72" s="23"/>
      <c r="L72" s="23"/>
      <c r="M72" s="23"/>
      <c r="N72" s="55"/>
    </row>
    <row r="73" spans="1:14" x14ac:dyDescent="0.25">
      <c r="A73" s="25" t="s">
        <v>112</v>
      </c>
      <c r="B73" s="134" t="s">
        <v>1304</v>
      </c>
      <c r="C73" s="330">
        <v>546.19836079772404</v>
      </c>
      <c r="D73" s="153" t="s">
        <v>957</v>
      </c>
      <c r="E73" s="134"/>
      <c r="F73" s="147">
        <f t="shared" si="2"/>
        <v>4.3181312059779847E-2</v>
      </c>
      <c r="G73" s="152" t="s">
        <v>957</v>
      </c>
      <c r="H73" s="23"/>
      <c r="L73" s="23"/>
      <c r="M73" s="23"/>
      <c r="N73" s="55"/>
    </row>
    <row r="74" spans="1:14" x14ac:dyDescent="0.25">
      <c r="A74" s="25" t="s">
        <v>113</v>
      </c>
      <c r="B74" s="134" t="s">
        <v>1305</v>
      </c>
      <c r="C74" s="330">
        <v>544.58934413728696</v>
      </c>
      <c r="D74" s="153" t="s">
        <v>957</v>
      </c>
      <c r="E74" s="134"/>
      <c r="F74" s="147">
        <f t="shared" si="2"/>
        <v>4.3054106532428492E-2</v>
      </c>
      <c r="G74" s="152" t="s">
        <v>957</v>
      </c>
      <c r="H74" s="23"/>
      <c r="L74" s="23"/>
      <c r="M74" s="23"/>
      <c r="N74" s="55"/>
    </row>
    <row r="75" spans="1:14" x14ac:dyDescent="0.25">
      <c r="A75" s="25" t="s">
        <v>114</v>
      </c>
      <c r="B75" s="134" t="s">
        <v>1306</v>
      </c>
      <c r="C75" s="330">
        <v>2643.8357786310298</v>
      </c>
      <c r="D75" s="153" t="s">
        <v>957</v>
      </c>
      <c r="E75" s="134"/>
      <c r="F75" s="147">
        <f t="shared" si="2"/>
        <v>0.20901618530150895</v>
      </c>
      <c r="G75" s="152" t="s">
        <v>957</v>
      </c>
      <c r="H75" s="23"/>
      <c r="L75" s="23"/>
      <c r="M75" s="23"/>
      <c r="N75" s="55"/>
    </row>
    <row r="76" spans="1:14" x14ac:dyDescent="0.25">
      <c r="A76" s="25" t="s">
        <v>115</v>
      </c>
      <c r="B76" s="134" t="s">
        <v>1307</v>
      </c>
      <c r="C76" s="330">
        <v>6406.5668198035501</v>
      </c>
      <c r="D76" s="153" t="s">
        <v>957</v>
      </c>
      <c r="E76" s="134"/>
      <c r="F76" s="147">
        <f t="shared" si="2"/>
        <v>0.50648991453165337</v>
      </c>
      <c r="G76" s="152" t="s">
        <v>957</v>
      </c>
      <c r="H76" s="23"/>
      <c r="L76" s="23"/>
      <c r="M76" s="23"/>
      <c r="N76" s="55"/>
    </row>
    <row r="77" spans="1:14" x14ac:dyDescent="0.25">
      <c r="A77" s="25" t="s">
        <v>116</v>
      </c>
      <c r="B77" s="58" t="s">
        <v>95</v>
      </c>
      <c r="C77" s="331">
        <f>SUM(C70:C76)</f>
        <v>12648.952399629998</v>
      </c>
      <c r="D77" s="142">
        <f>SUM(D70:D76)</f>
        <v>0</v>
      </c>
      <c r="E77" s="42"/>
      <c r="F77" s="148">
        <f>SUM(F70:F76)</f>
        <v>1</v>
      </c>
      <c r="G77" s="148">
        <f>SUM(G70:G76)</f>
        <v>0</v>
      </c>
      <c r="H77" s="23"/>
      <c r="L77" s="23"/>
      <c r="M77" s="23"/>
      <c r="N77" s="55"/>
    </row>
    <row r="78" spans="1:14" outlineLevel="1" x14ac:dyDescent="0.25">
      <c r="A78" s="25" t="s">
        <v>117</v>
      </c>
      <c r="B78" s="59" t="s">
        <v>118</v>
      </c>
      <c r="C78" s="142"/>
      <c r="D78" s="142"/>
      <c r="E78" s="42"/>
      <c r="F78" s="147">
        <f>IF($C$77=0,"",IF(C78="[for completion]","",C78/$C$77))</f>
        <v>0</v>
      </c>
      <c r="G78" s="147" t="str">
        <f t="shared" ref="G78:G87" si="3">IF($D$77=0,"",IF(D78="[for completion]","",D78/$D$77))</f>
        <v/>
      </c>
      <c r="H78" s="23"/>
      <c r="L78" s="23"/>
      <c r="M78" s="23"/>
      <c r="N78" s="55"/>
    </row>
    <row r="79" spans="1:14" outlineLevel="1" x14ac:dyDescent="0.25">
      <c r="A79" s="25" t="s">
        <v>119</v>
      </c>
      <c r="B79" s="59" t="s">
        <v>120</v>
      </c>
      <c r="C79" s="142"/>
      <c r="D79" s="142"/>
      <c r="E79" s="42"/>
      <c r="F79" s="147">
        <f t="shared" ref="F79:F82" si="4">IF($C$77=0,"",IF(C79="[for completion]","",C79/$C$77))</f>
        <v>0</v>
      </c>
      <c r="G79" s="147" t="str">
        <f t="shared" si="3"/>
        <v/>
      </c>
      <c r="H79" s="23"/>
      <c r="L79" s="23"/>
      <c r="M79" s="23"/>
      <c r="N79" s="55"/>
    </row>
    <row r="80" spans="1:14" outlineLevel="1" x14ac:dyDescent="0.25">
      <c r="A80" s="25" t="s">
        <v>121</v>
      </c>
      <c r="B80" s="59" t="s">
        <v>122</v>
      </c>
      <c r="C80" s="142"/>
      <c r="D80" s="142"/>
      <c r="E80" s="42"/>
      <c r="F80" s="147">
        <f t="shared" si="4"/>
        <v>0</v>
      </c>
      <c r="G80" s="147" t="str">
        <f t="shared" si="3"/>
        <v/>
      </c>
      <c r="H80" s="23"/>
      <c r="L80" s="23"/>
      <c r="M80" s="23"/>
      <c r="N80" s="55"/>
    </row>
    <row r="81" spans="1:14" outlineLevel="1" x14ac:dyDescent="0.25">
      <c r="A81" s="25" t="s">
        <v>123</v>
      </c>
      <c r="B81" s="59" t="s">
        <v>124</v>
      </c>
      <c r="C81" s="142"/>
      <c r="D81" s="142"/>
      <c r="E81" s="42"/>
      <c r="F81" s="147">
        <f t="shared" si="4"/>
        <v>0</v>
      </c>
      <c r="G81" s="147" t="str">
        <f t="shared" si="3"/>
        <v/>
      </c>
      <c r="H81" s="23"/>
      <c r="L81" s="23"/>
      <c r="M81" s="23"/>
      <c r="N81" s="55"/>
    </row>
    <row r="82" spans="1:14" outlineLevel="1" x14ac:dyDescent="0.25">
      <c r="A82" s="25" t="s">
        <v>125</v>
      </c>
      <c r="B82" s="59" t="s">
        <v>126</v>
      </c>
      <c r="C82" s="142"/>
      <c r="D82" s="142"/>
      <c r="E82" s="42"/>
      <c r="F82" s="147">
        <f t="shared" si="4"/>
        <v>0</v>
      </c>
      <c r="G82" s="147" t="str">
        <f t="shared" si="3"/>
        <v/>
      </c>
      <c r="H82" s="23"/>
      <c r="L82" s="23"/>
      <c r="M82" s="23"/>
      <c r="N82" s="55"/>
    </row>
    <row r="83" spans="1:14" outlineLevel="1" x14ac:dyDescent="0.25">
      <c r="A83" s="25" t="s">
        <v>127</v>
      </c>
      <c r="B83" s="59"/>
      <c r="C83" s="50"/>
      <c r="D83" s="50"/>
      <c r="E83" s="42"/>
      <c r="F83" s="51"/>
      <c r="G83" s="51"/>
      <c r="H83" s="23"/>
      <c r="L83" s="23"/>
      <c r="M83" s="23"/>
      <c r="N83" s="55"/>
    </row>
    <row r="84" spans="1:14" outlineLevel="1" x14ac:dyDescent="0.25">
      <c r="A84" s="25" t="s">
        <v>128</v>
      </c>
      <c r="B84" s="59"/>
      <c r="C84" s="50"/>
      <c r="D84" s="50"/>
      <c r="E84" s="42"/>
      <c r="F84" s="51"/>
      <c r="G84" s="51"/>
      <c r="H84" s="23"/>
      <c r="L84" s="23"/>
      <c r="M84" s="23"/>
      <c r="N84" s="55"/>
    </row>
    <row r="85" spans="1:14" outlineLevel="1" x14ac:dyDescent="0.25">
      <c r="A85" s="25" t="s">
        <v>129</v>
      </c>
      <c r="B85" s="59"/>
      <c r="C85" s="50"/>
      <c r="D85" s="50"/>
      <c r="E85" s="42"/>
      <c r="F85" s="51"/>
      <c r="G85" s="51"/>
      <c r="H85" s="23"/>
      <c r="L85" s="23"/>
      <c r="M85" s="23"/>
      <c r="N85" s="55"/>
    </row>
    <row r="86" spans="1:14" outlineLevel="1" x14ac:dyDescent="0.25">
      <c r="A86" s="25" t="s">
        <v>130</v>
      </c>
      <c r="B86" s="58"/>
      <c r="C86" s="50"/>
      <c r="D86" s="50"/>
      <c r="E86" s="42"/>
      <c r="F86" s="51"/>
      <c r="G86" s="51" t="str">
        <f t="shared" si="3"/>
        <v/>
      </c>
      <c r="H86" s="23"/>
      <c r="L86" s="23"/>
      <c r="M86" s="23"/>
      <c r="N86" s="55"/>
    </row>
    <row r="87" spans="1:14" outlineLevel="1" x14ac:dyDescent="0.25">
      <c r="A87" s="25" t="s">
        <v>131</v>
      </c>
      <c r="B87" s="59"/>
      <c r="C87" s="50"/>
      <c r="D87" s="50"/>
      <c r="E87" s="42"/>
      <c r="F87" s="51"/>
      <c r="G87" s="51" t="str">
        <f t="shared" si="3"/>
        <v/>
      </c>
      <c r="H87" s="23"/>
      <c r="L87" s="23"/>
      <c r="M87" s="23"/>
      <c r="N87" s="55"/>
    </row>
    <row r="88" spans="1:14" ht="15" customHeight="1" x14ac:dyDescent="0.25">
      <c r="A88" s="44"/>
      <c r="B88" s="45" t="s">
        <v>132</v>
      </c>
      <c r="C88" s="92" t="s">
        <v>1140</v>
      </c>
      <c r="D88" s="92" t="s">
        <v>1141</v>
      </c>
      <c r="E88" s="46"/>
      <c r="F88" s="47" t="s">
        <v>133</v>
      </c>
      <c r="G88" s="44" t="s">
        <v>134</v>
      </c>
      <c r="H88" s="23"/>
      <c r="L88" s="23"/>
      <c r="M88" s="23"/>
      <c r="N88" s="55"/>
    </row>
    <row r="89" spans="1:14" x14ac:dyDescent="0.25">
      <c r="A89" s="25" t="s">
        <v>135</v>
      </c>
      <c r="B89" s="42" t="s">
        <v>107</v>
      </c>
      <c r="C89" s="327">
        <v>3.81</v>
      </c>
      <c r="D89" s="328" t="s">
        <v>954</v>
      </c>
      <c r="E89" s="39"/>
      <c r="F89" s="332"/>
      <c r="G89" s="333"/>
      <c r="H89" s="23"/>
      <c r="L89" s="23"/>
      <c r="M89" s="23"/>
      <c r="N89" s="55"/>
    </row>
    <row r="90" spans="1:14" x14ac:dyDescent="0.25">
      <c r="B90" s="42"/>
      <c r="C90" s="328"/>
      <c r="D90" s="328"/>
      <c r="E90" s="39"/>
      <c r="F90" s="332"/>
      <c r="G90" s="333"/>
      <c r="H90" s="23"/>
      <c r="L90" s="23"/>
      <c r="M90" s="23"/>
      <c r="N90" s="55"/>
    </row>
    <row r="91" spans="1:14" x14ac:dyDescent="0.25">
      <c r="B91" s="42" t="s">
        <v>1133</v>
      </c>
      <c r="C91" s="334"/>
      <c r="D91" s="334"/>
      <c r="E91" s="39"/>
      <c r="F91" s="333"/>
      <c r="G91" s="333"/>
      <c r="H91" s="23"/>
      <c r="L91" s="23"/>
      <c r="M91" s="23"/>
      <c r="N91" s="55"/>
    </row>
    <row r="92" spans="1:14" x14ac:dyDescent="0.25">
      <c r="A92" s="25" t="s">
        <v>136</v>
      </c>
      <c r="B92" s="42" t="s">
        <v>108</v>
      </c>
      <c r="C92" s="328"/>
      <c r="D92" s="328"/>
      <c r="E92" s="39"/>
      <c r="F92" s="333"/>
      <c r="G92" s="333"/>
      <c r="H92" s="23"/>
      <c r="L92" s="23"/>
      <c r="M92" s="23"/>
      <c r="N92" s="55"/>
    </row>
    <row r="93" spans="1:14" x14ac:dyDescent="0.25">
      <c r="A93" s="25" t="s">
        <v>137</v>
      </c>
      <c r="B93" s="134" t="s">
        <v>1301</v>
      </c>
      <c r="C93" s="330">
        <v>1223.5</v>
      </c>
      <c r="D93" s="335" t="s">
        <v>954</v>
      </c>
      <c r="E93" s="134"/>
      <c r="F93" s="147">
        <f>IF($C$100=0,"",IF(C93="[for completion]","",IF(C93="","",C93/$C$100)))</f>
        <v>0.19921970931501523</v>
      </c>
      <c r="G93" s="147" t="str">
        <f>IF($D$100=0,"",IF(D93="[Mark as ND1 if not relevant]","",IF(D93="","",D93/$D$100)))</f>
        <v/>
      </c>
      <c r="H93" s="23"/>
      <c r="L93" s="23"/>
      <c r="M93" s="23"/>
      <c r="N93" s="55"/>
    </row>
    <row r="94" spans="1:14" x14ac:dyDescent="0.25">
      <c r="A94" s="25" t="s">
        <v>138</v>
      </c>
      <c r="B94" s="134" t="s">
        <v>1302</v>
      </c>
      <c r="C94" s="330">
        <v>955</v>
      </c>
      <c r="D94" s="335" t="s">
        <v>954</v>
      </c>
      <c r="E94" s="134"/>
      <c r="F94" s="147">
        <f t="shared" ref="F94:F99" si="5">IF($C$100=0,"",IF(C94="[for completion]","",IF(C94="","",C94/$C$100)))</f>
        <v>0.15550046783476873</v>
      </c>
      <c r="G94" s="147" t="str">
        <f t="shared" ref="G94:G99" si="6">IF($D$100=0,"",IF(D94="[Mark as ND1 if not relevant]","",IF(D94="","",D94/$D$100)))</f>
        <v/>
      </c>
      <c r="H94" s="23"/>
      <c r="L94" s="23"/>
      <c r="M94" s="23"/>
      <c r="N94" s="55"/>
    </row>
    <row r="95" spans="1:14" x14ac:dyDescent="0.25">
      <c r="A95" s="25" t="s">
        <v>139</v>
      </c>
      <c r="B95" s="134" t="s">
        <v>1303</v>
      </c>
      <c r="C95" s="330">
        <v>500</v>
      </c>
      <c r="D95" s="335" t="s">
        <v>954</v>
      </c>
      <c r="E95" s="134"/>
      <c r="F95" s="147">
        <f t="shared" si="5"/>
        <v>8.1413857505114512E-2</v>
      </c>
      <c r="G95" s="147" t="str">
        <f t="shared" si="6"/>
        <v/>
      </c>
      <c r="H95" s="23"/>
      <c r="L95" s="23"/>
      <c r="M95" s="23"/>
      <c r="N95" s="55"/>
    </row>
    <row r="96" spans="1:14" x14ac:dyDescent="0.25">
      <c r="A96" s="25" t="s">
        <v>140</v>
      </c>
      <c r="B96" s="134" t="s">
        <v>1304</v>
      </c>
      <c r="C96" s="330">
        <v>1250</v>
      </c>
      <c r="D96" s="335" t="s">
        <v>954</v>
      </c>
      <c r="E96" s="134"/>
      <c r="F96" s="147">
        <f t="shared" si="5"/>
        <v>0.20353464376278629</v>
      </c>
      <c r="G96" s="147" t="str">
        <f t="shared" si="6"/>
        <v/>
      </c>
      <c r="H96" s="23"/>
      <c r="L96" s="23"/>
      <c r="M96" s="23"/>
      <c r="N96" s="55"/>
    </row>
    <row r="97" spans="1:14" x14ac:dyDescent="0.25">
      <c r="A97" s="25" t="s">
        <v>141</v>
      </c>
      <c r="B97" s="134" t="s">
        <v>1305</v>
      </c>
      <c r="C97" s="330">
        <v>1260</v>
      </c>
      <c r="D97" s="335" t="s">
        <v>954</v>
      </c>
      <c r="E97" s="134"/>
      <c r="F97" s="147">
        <f t="shared" si="5"/>
        <v>0.2051629209128886</v>
      </c>
      <c r="G97" s="147" t="str">
        <f t="shared" si="6"/>
        <v/>
      </c>
      <c r="H97" s="23"/>
      <c r="L97" s="23"/>
      <c r="M97" s="23"/>
    </row>
    <row r="98" spans="1:14" x14ac:dyDescent="0.25">
      <c r="A98" s="25" t="s">
        <v>142</v>
      </c>
      <c r="B98" s="134" t="s">
        <v>1306</v>
      </c>
      <c r="C98" s="330">
        <v>500</v>
      </c>
      <c r="D98" s="335" t="s">
        <v>954</v>
      </c>
      <c r="E98" s="134"/>
      <c r="F98" s="147">
        <f t="shared" si="5"/>
        <v>8.1413857505114512E-2</v>
      </c>
      <c r="G98" s="147" t="str">
        <f t="shared" si="6"/>
        <v/>
      </c>
      <c r="H98" s="23"/>
      <c r="L98" s="23"/>
      <c r="M98" s="23"/>
    </row>
    <row r="99" spans="1:14" x14ac:dyDescent="0.25">
      <c r="A99" s="25" t="s">
        <v>143</v>
      </c>
      <c r="B99" s="134" t="s">
        <v>1307</v>
      </c>
      <c r="C99" s="330">
        <v>452.96062258000001</v>
      </c>
      <c r="D99" s="335" t="s">
        <v>954</v>
      </c>
      <c r="E99" s="134"/>
      <c r="F99" s="147">
        <f t="shared" si="5"/>
        <v>7.3754543164312153E-2</v>
      </c>
      <c r="G99" s="147" t="str">
        <f t="shared" si="6"/>
        <v/>
      </c>
      <c r="H99" s="23"/>
      <c r="L99" s="23"/>
      <c r="M99" s="23"/>
    </row>
    <row r="100" spans="1:14" x14ac:dyDescent="0.25">
      <c r="A100" s="25" t="s">
        <v>144</v>
      </c>
      <c r="B100" s="58" t="s">
        <v>95</v>
      </c>
      <c r="C100" s="50">
        <f>SUM(C93:C99)</f>
        <v>6141.4606225799998</v>
      </c>
      <c r="D100" s="142">
        <f>SUM(D93:D99)</f>
        <v>0</v>
      </c>
      <c r="E100" s="42"/>
      <c r="F100" s="148">
        <f>SUM(F93:F99)</f>
        <v>1</v>
      </c>
      <c r="G100" s="148">
        <f>SUM(G93:G99)</f>
        <v>0</v>
      </c>
      <c r="H100" s="23"/>
      <c r="L100" s="23"/>
      <c r="M100" s="23"/>
    </row>
    <row r="101" spans="1:14" outlineLevel="1" x14ac:dyDescent="0.25">
      <c r="A101" s="25" t="s">
        <v>145</v>
      </c>
      <c r="B101" s="59" t="s">
        <v>118</v>
      </c>
      <c r="C101" s="142"/>
      <c r="D101" s="142"/>
      <c r="E101" s="42"/>
      <c r="F101" s="147">
        <f t="shared" ref="F101:F105" si="7">IF($C$100=0,"",IF(C101="[for completion]","",C101/$C$100))</f>
        <v>0</v>
      </c>
      <c r="G101" s="147" t="str">
        <f t="shared" ref="G101:G105" si="8">IF($D$100=0,"",IF(D101="[for completion]","",D101/$D$100))</f>
        <v/>
      </c>
      <c r="H101" s="23"/>
      <c r="L101" s="23"/>
      <c r="M101" s="23"/>
    </row>
    <row r="102" spans="1:14" outlineLevel="1" x14ac:dyDescent="0.25">
      <c r="A102" s="25" t="s">
        <v>146</v>
      </c>
      <c r="B102" s="59" t="s">
        <v>120</v>
      </c>
      <c r="C102" s="142"/>
      <c r="D102" s="142"/>
      <c r="E102" s="42"/>
      <c r="F102" s="147">
        <f t="shared" si="7"/>
        <v>0</v>
      </c>
      <c r="G102" s="147" t="str">
        <f t="shared" si="8"/>
        <v/>
      </c>
      <c r="H102" s="23"/>
      <c r="L102" s="23"/>
      <c r="M102" s="23"/>
    </row>
    <row r="103" spans="1:14" outlineLevel="1" x14ac:dyDescent="0.25">
      <c r="A103" s="25" t="s">
        <v>147</v>
      </c>
      <c r="B103" s="59" t="s">
        <v>122</v>
      </c>
      <c r="C103" s="142"/>
      <c r="D103" s="142"/>
      <c r="E103" s="42"/>
      <c r="F103" s="147">
        <f t="shared" si="7"/>
        <v>0</v>
      </c>
      <c r="G103" s="147" t="str">
        <f t="shared" si="8"/>
        <v/>
      </c>
      <c r="H103" s="23"/>
      <c r="L103" s="23"/>
      <c r="M103" s="23"/>
    </row>
    <row r="104" spans="1:14" outlineLevel="1" x14ac:dyDescent="0.25">
      <c r="A104" s="25" t="s">
        <v>148</v>
      </c>
      <c r="B104" s="59" t="s">
        <v>124</v>
      </c>
      <c r="C104" s="142"/>
      <c r="D104" s="142"/>
      <c r="E104" s="42"/>
      <c r="F104" s="147">
        <f t="shared" si="7"/>
        <v>0</v>
      </c>
      <c r="G104" s="147" t="str">
        <f t="shared" si="8"/>
        <v/>
      </c>
      <c r="H104" s="23"/>
      <c r="L104" s="23"/>
      <c r="M104" s="23"/>
    </row>
    <row r="105" spans="1:14" outlineLevel="1" x14ac:dyDescent="0.25">
      <c r="A105" s="25" t="s">
        <v>149</v>
      </c>
      <c r="B105" s="59" t="s">
        <v>126</v>
      </c>
      <c r="C105" s="142"/>
      <c r="D105" s="142"/>
      <c r="E105" s="42"/>
      <c r="F105" s="147">
        <f t="shared" si="7"/>
        <v>0</v>
      </c>
      <c r="G105" s="147" t="str">
        <f t="shared" si="8"/>
        <v/>
      </c>
      <c r="H105" s="23"/>
      <c r="L105" s="23"/>
      <c r="M105" s="23"/>
    </row>
    <row r="106" spans="1:14" outlineLevel="1" x14ac:dyDescent="0.25">
      <c r="A106" s="25" t="s">
        <v>150</v>
      </c>
      <c r="B106" s="59"/>
      <c r="C106" s="50"/>
      <c r="D106" s="50"/>
      <c r="E106" s="42"/>
      <c r="F106" s="51"/>
      <c r="G106" s="51"/>
      <c r="H106" s="23"/>
      <c r="L106" s="23"/>
      <c r="M106" s="23"/>
    </row>
    <row r="107" spans="1:14" outlineLevel="1" x14ac:dyDescent="0.25">
      <c r="A107" s="25" t="s">
        <v>151</v>
      </c>
      <c r="B107" s="59"/>
      <c r="C107" s="50"/>
      <c r="D107" s="50"/>
      <c r="E107" s="42"/>
      <c r="F107" s="51"/>
      <c r="G107" s="51"/>
      <c r="H107" s="23"/>
      <c r="L107" s="23"/>
      <c r="M107" s="23"/>
    </row>
    <row r="108" spans="1:14" outlineLevel="1" x14ac:dyDescent="0.25">
      <c r="A108" s="25" t="s">
        <v>152</v>
      </c>
      <c r="B108" s="58"/>
      <c r="C108" s="50"/>
      <c r="D108" s="50"/>
      <c r="E108" s="42"/>
      <c r="F108" s="51"/>
      <c r="G108" s="51"/>
      <c r="H108" s="23"/>
      <c r="L108" s="23"/>
      <c r="M108" s="23"/>
    </row>
    <row r="109" spans="1:14" outlineLevel="1" x14ac:dyDescent="0.25">
      <c r="A109" s="25" t="s">
        <v>153</v>
      </c>
      <c r="B109" s="59"/>
      <c r="C109" s="50"/>
      <c r="D109" s="50"/>
      <c r="E109" s="42"/>
      <c r="F109" s="51"/>
      <c r="G109" s="51"/>
      <c r="H109" s="23"/>
      <c r="L109" s="23"/>
      <c r="M109" s="23"/>
    </row>
    <row r="110" spans="1:14" outlineLevel="1" x14ac:dyDescent="0.25">
      <c r="A110" s="25" t="s">
        <v>154</v>
      </c>
      <c r="B110" s="59"/>
      <c r="C110" s="50"/>
      <c r="D110" s="50"/>
      <c r="E110" s="42"/>
      <c r="F110" s="51"/>
      <c r="G110" s="51"/>
      <c r="H110" s="23"/>
      <c r="L110" s="23"/>
      <c r="M110" s="23"/>
    </row>
    <row r="111" spans="1:14" ht="15" customHeight="1" x14ac:dyDescent="0.25">
      <c r="A111" s="44"/>
      <c r="B111" s="146" t="s">
        <v>1325</v>
      </c>
      <c r="C111" s="47" t="s">
        <v>155</v>
      </c>
      <c r="D111" s="47" t="s">
        <v>156</v>
      </c>
      <c r="E111" s="46"/>
      <c r="F111" s="47" t="s">
        <v>157</v>
      </c>
      <c r="G111" s="47" t="s">
        <v>158</v>
      </c>
      <c r="H111" s="23"/>
      <c r="L111" s="23"/>
      <c r="M111" s="23"/>
    </row>
    <row r="112" spans="1:14" s="60" customFormat="1" x14ac:dyDescent="0.25">
      <c r="A112" s="25" t="s">
        <v>159</v>
      </c>
      <c r="B112" s="42" t="s">
        <v>160</v>
      </c>
      <c r="C112" s="326">
        <v>12649</v>
      </c>
      <c r="D112" s="326">
        <v>12649</v>
      </c>
      <c r="E112" s="51"/>
      <c r="F112" s="147">
        <f>IF($C$129=0,"",IF(C112="[for completion]","",IF(C112="","",C112/$C$129)))</f>
        <v>1</v>
      </c>
      <c r="G112" s="147">
        <f>IF($D$129=0,"",IF(D112="[for completion]","",IF(D112="","",D112/$D$129)))</f>
        <v>1</v>
      </c>
      <c r="I112" s="25"/>
      <c r="J112" s="25"/>
      <c r="K112" s="25"/>
      <c r="L112" s="23" t="s">
        <v>1310</v>
      </c>
      <c r="M112" s="23"/>
      <c r="N112" s="23"/>
    </row>
    <row r="113" spans="1:14" s="60" customFormat="1" x14ac:dyDescent="0.25">
      <c r="A113" s="25" t="s">
        <v>161</v>
      </c>
      <c r="B113" s="42" t="s">
        <v>1311</v>
      </c>
      <c r="C113" s="326">
        <v>0</v>
      </c>
      <c r="D113" s="326">
        <v>0</v>
      </c>
      <c r="E113" s="51"/>
      <c r="F113" s="147">
        <f t="shared" ref="F113:F128" si="9">IF($C$129=0,"",IF(C113="[for completion]","",IF(C113="","",C113/$C$129)))</f>
        <v>0</v>
      </c>
      <c r="G113" s="147">
        <f t="shared" ref="G113:G128" si="10">IF($D$129=0,"",IF(D113="[for completion]","",IF(D113="","",D113/$D$129)))</f>
        <v>0</v>
      </c>
      <c r="I113" s="25"/>
      <c r="J113" s="25"/>
      <c r="K113" s="25"/>
      <c r="L113" s="42" t="s">
        <v>1311</v>
      </c>
      <c r="M113" s="23"/>
      <c r="N113" s="23"/>
    </row>
    <row r="114" spans="1:14" s="60" customFormat="1" x14ac:dyDescent="0.25">
      <c r="A114" s="25" t="s">
        <v>162</v>
      </c>
      <c r="B114" s="42" t="s">
        <v>169</v>
      </c>
      <c r="C114" s="156">
        <v>0</v>
      </c>
      <c r="D114" s="156">
        <v>0</v>
      </c>
      <c r="E114" s="51"/>
      <c r="F114" s="147">
        <f t="shared" si="9"/>
        <v>0</v>
      </c>
      <c r="G114" s="147">
        <f t="shared" si="10"/>
        <v>0</v>
      </c>
      <c r="I114" s="25"/>
      <c r="J114" s="25"/>
      <c r="K114" s="25"/>
      <c r="L114" s="42" t="s">
        <v>169</v>
      </c>
      <c r="M114" s="23"/>
      <c r="N114" s="23"/>
    </row>
    <row r="115" spans="1:14" s="60" customFormat="1" x14ac:dyDescent="0.25">
      <c r="A115" s="25" t="s">
        <v>163</v>
      </c>
      <c r="B115" s="42" t="s">
        <v>1312</v>
      </c>
      <c r="C115" s="156">
        <v>0</v>
      </c>
      <c r="D115" s="156">
        <v>0</v>
      </c>
      <c r="E115" s="51"/>
      <c r="F115" s="147">
        <f t="shared" si="9"/>
        <v>0</v>
      </c>
      <c r="G115" s="147">
        <f t="shared" si="10"/>
        <v>0</v>
      </c>
      <c r="I115" s="25"/>
      <c r="J115" s="25"/>
      <c r="K115" s="25"/>
      <c r="L115" s="42" t="s">
        <v>1312</v>
      </c>
      <c r="M115" s="23"/>
      <c r="N115" s="23"/>
    </row>
    <row r="116" spans="1:14" s="60" customFormat="1" x14ac:dyDescent="0.25">
      <c r="A116" s="25" t="s">
        <v>165</v>
      </c>
      <c r="B116" s="42" t="s">
        <v>1313</v>
      </c>
      <c r="C116" s="156">
        <v>0</v>
      </c>
      <c r="D116" s="156">
        <v>0</v>
      </c>
      <c r="E116" s="51"/>
      <c r="F116" s="147">
        <f t="shared" si="9"/>
        <v>0</v>
      </c>
      <c r="G116" s="147">
        <f t="shared" si="10"/>
        <v>0</v>
      </c>
      <c r="I116" s="25"/>
      <c r="J116" s="25"/>
      <c r="K116" s="25"/>
      <c r="L116" s="42" t="s">
        <v>1313</v>
      </c>
      <c r="M116" s="23"/>
      <c r="N116" s="23"/>
    </row>
    <row r="117" spans="1:14" s="60" customFormat="1" x14ac:dyDescent="0.25">
      <c r="A117" s="25" t="s">
        <v>166</v>
      </c>
      <c r="B117" s="42" t="s">
        <v>171</v>
      </c>
      <c r="C117" s="156">
        <v>0</v>
      </c>
      <c r="D117" s="156">
        <v>0</v>
      </c>
      <c r="E117" s="42"/>
      <c r="F117" s="147">
        <f t="shared" si="9"/>
        <v>0</v>
      </c>
      <c r="G117" s="147">
        <f t="shared" si="10"/>
        <v>0</v>
      </c>
      <c r="I117" s="25"/>
      <c r="J117" s="25"/>
      <c r="K117" s="25"/>
      <c r="L117" s="42" t="s">
        <v>171</v>
      </c>
      <c r="M117" s="23"/>
      <c r="N117" s="23"/>
    </row>
    <row r="118" spans="1:14" x14ac:dyDescent="0.25">
      <c r="A118" s="25" t="s">
        <v>167</v>
      </c>
      <c r="B118" s="42" t="s">
        <v>173</v>
      </c>
      <c r="C118" s="156">
        <v>0</v>
      </c>
      <c r="D118" s="156">
        <v>0</v>
      </c>
      <c r="E118" s="42"/>
      <c r="F118" s="147">
        <f t="shared" si="9"/>
        <v>0</v>
      </c>
      <c r="G118" s="147">
        <f t="shared" si="10"/>
        <v>0</v>
      </c>
      <c r="L118" s="42" t="s">
        <v>173</v>
      </c>
      <c r="M118" s="23"/>
    </row>
    <row r="119" spans="1:14" x14ac:dyDescent="0.25">
      <c r="A119" s="25" t="s">
        <v>168</v>
      </c>
      <c r="B119" s="42" t="s">
        <v>1314</v>
      </c>
      <c r="C119" s="156">
        <v>0</v>
      </c>
      <c r="D119" s="156">
        <v>0</v>
      </c>
      <c r="E119" s="42"/>
      <c r="F119" s="147">
        <f t="shared" si="9"/>
        <v>0</v>
      </c>
      <c r="G119" s="147">
        <f t="shared" si="10"/>
        <v>0</v>
      </c>
      <c r="L119" s="42" t="s">
        <v>1314</v>
      </c>
      <c r="M119" s="23"/>
    </row>
    <row r="120" spans="1:14" x14ac:dyDescent="0.25">
      <c r="A120" s="25" t="s">
        <v>170</v>
      </c>
      <c r="B120" s="42" t="s">
        <v>175</v>
      </c>
      <c r="C120" s="156">
        <v>0</v>
      </c>
      <c r="D120" s="156">
        <v>0</v>
      </c>
      <c r="E120" s="42"/>
      <c r="F120" s="147">
        <f t="shared" si="9"/>
        <v>0</v>
      </c>
      <c r="G120" s="147">
        <f t="shared" si="10"/>
        <v>0</v>
      </c>
      <c r="L120" s="42" t="s">
        <v>175</v>
      </c>
      <c r="M120" s="23"/>
    </row>
    <row r="121" spans="1:14" x14ac:dyDescent="0.25">
      <c r="A121" s="25" t="s">
        <v>172</v>
      </c>
      <c r="B121" s="42" t="s">
        <v>1321</v>
      </c>
      <c r="C121" s="156">
        <v>0</v>
      </c>
      <c r="D121" s="156">
        <v>0</v>
      </c>
      <c r="E121" s="42"/>
      <c r="F121" s="147">
        <f t="shared" ref="F121" si="11">IF($C$129=0,"",IF(C121="[for completion]","",IF(C121="","",C121/$C$129)))</f>
        <v>0</v>
      </c>
      <c r="G121" s="147">
        <f t="shared" ref="G121" si="12">IF($D$129=0,"",IF(D121="[for completion]","",IF(D121="","",D121/$D$129)))</f>
        <v>0</v>
      </c>
      <c r="L121" s="42"/>
      <c r="M121" s="23"/>
    </row>
    <row r="122" spans="1:14" x14ac:dyDescent="0.25">
      <c r="A122" s="25" t="s">
        <v>174</v>
      </c>
      <c r="B122" s="42" t="s">
        <v>177</v>
      </c>
      <c r="C122" s="156">
        <v>0</v>
      </c>
      <c r="D122" s="156">
        <v>0</v>
      </c>
      <c r="E122" s="42"/>
      <c r="F122" s="147">
        <f t="shared" si="9"/>
        <v>0</v>
      </c>
      <c r="G122" s="147">
        <f t="shared" si="10"/>
        <v>0</v>
      </c>
      <c r="L122" s="42" t="s">
        <v>177</v>
      </c>
      <c r="M122" s="23"/>
    </row>
    <row r="123" spans="1:14" x14ac:dyDescent="0.25">
      <c r="A123" s="25" t="s">
        <v>176</v>
      </c>
      <c r="B123" s="42" t="s">
        <v>164</v>
      </c>
      <c r="C123" s="156">
        <v>0</v>
      </c>
      <c r="D123" s="156">
        <v>0</v>
      </c>
      <c r="E123" s="42"/>
      <c r="F123" s="147">
        <f t="shared" si="9"/>
        <v>0</v>
      </c>
      <c r="G123" s="147">
        <f t="shared" si="10"/>
        <v>0</v>
      </c>
      <c r="L123" s="42" t="s">
        <v>164</v>
      </c>
      <c r="M123" s="23"/>
    </row>
    <row r="124" spans="1:14" x14ac:dyDescent="0.25">
      <c r="A124" s="25" t="s">
        <v>178</v>
      </c>
      <c r="B124" s="134" t="s">
        <v>1316</v>
      </c>
      <c r="C124" s="156">
        <v>0</v>
      </c>
      <c r="D124" s="156">
        <v>0</v>
      </c>
      <c r="E124" s="42"/>
      <c r="F124" s="147">
        <f t="shared" si="9"/>
        <v>0</v>
      </c>
      <c r="G124" s="147">
        <f t="shared" si="10"/>
        <v>0</v>
      </c>
      <c r="L124" s="134" t="s">
        <v>1316</v>
      </c>
      <c r="M124" s="23"/>
    </row>
    <row r="125" spans="1:14" x14ac:dyDescent="0.25">
      <c r="A125" s="25" t="s">
        <v>180</v>
      </c>
      <c r="B125" s="42" t="s">
        <v>179</v>
      </c>
      <c r="C125" s="156">
        <v>0</v>
      </c>
      <c r="D125" s="156">
        <v>0</v>
      </c>
      <c r="E125" s="42"/>
      <c r="F125" s="147">
        <f t="shared" si="9"/>
        <v>0</v>
      </c>
      <c r="G125" s="147">
        <f t="shared" si="10"/>
        <v>0</v>
      </c>
      <c r="L125" s="42" t="s">
        <v>179</v>
      </c>
      <c r="M125" s="23"/>
    </row>
    <row r="126" spans="1:14" x14ac:dyDescent="0.25">
      <c r="A126" s="25" t="s">
        <v>182</v>
      </c>
      <c r="B126" s="42" t="s">
        <v>181</v>
      </c>
      <c r="C126" s="156">
        <v>0</v>
      </c>
      <c r="D126" s="156">
        <v>0</v>
      </c>
      <c r="E126" s="42"/>
      <c r="F126" s="147">
        <f t="shared" si="9"/>
        <v>0</v>
      </c>
      <c r="G126" s="147">
        <f t="shared" si="10"/>
        <v>0</v>
      </c>
      <c r="H126" s="55"/>
      <c r="L126" s="42" t="s">
        <v>181</v>
      </c>
      <c r="M126" s="23"/>
    </row>
    <row r="127" spans="1:14" x14ac:dyDescent="0.25">
      <c r="A127" s="25" t="s">
        <v>183</v>
      </c>
      <c r="B127" s="42" t="s">
        <v>1315</v>
      </c>
      <c r="C127" s="156">
        <v>0</v>
      </c>
      <c r="D127" s="156">
        <v>0</v>
      </c>
      <c r="E127" s="42"/>
      <c r="F127" s="147">
        <f t="shared" ref="F127" si="13">IF($C$129=0,"",IF(C127="[for completion]","",IF(C127="","",C127/$C$129)))</f>
        <v>0</v>
      </c>
      <c r="G127" s="147">
        <f t="shared" ref="G127" si="14">IF($D$129=0,"",IF(D127="[for completion]","",IF(D127="","",D127/$D$129)))</f>
        <v>0</v>
      </c>
      <c r="H127" s="23"/>
      <c r="L127" s="42" t="s">
        <v>1315</v>
      </c>
      <c r="M127" s="23"/>
    </row>
    <row r="128" spans="1:14" x14ac:dyDescent="0.25">
      <c r="A128" s="25" t="s">
        <v>1317</v>
      </c>
      <c r="B128" s="42" t="s">
        <v>93</v>
      </c>
      <c r="C128" s="156">
        <v>0</v>
      </c>
      <c r="D128" s="156">
        <v>0</v>
      </c>
      <c r="E128" s="42"/>
      <c r="F128" s="147">
        <f t="shared" si="9"/>
        <v>0</v>
      </c>
      <c r="G128" s="147">
        <f t="shared" si="10"/>
        <v>0</v>
      </c>
      <c r="H128" s="23"/>
      <c r="L128" s="23"/>
      <c r="M128" s="23"/>
    </row>
    <row r="129" spans="1:14" x14ac:dyDescent="0.25">
      <c r="A129" s="25" t="s">
        <v>1320</v>
      </c>
      <c r="B129" s="58" t="s">
        <v>95</v>
      </c>
      <c r="C129" s="326">
        <f>SUM(C112:C128)</f>
        <v>12649</v>
      </c>
      <c r="D129" s="326">
        <f>SUM(D112:D128)</f>
        <v>12649</v>
      </c>
      <c r="E129" s="42"/>
      <c r="F129" s="137">
        <f>SUM(F112:F128)</f>
        <v>1</v>
      </c>
      <c r="G129" s="137">
        <f>SUM(G112:G128)</f>
        <v>1</v>
      </c>
      <c r="H129" s="23"/>
      <c r="L129" s="23"/>
      <c r="M129" s="23"/>
    </row>
    <row r="130" spans="1:14" outlineLevel="1" x14ac:dyDescent="0.25">
      <c r="A130" s="25" t="s">
        <v>184</v>
      </c>
      <c r="B130" s="54"/>
      <c r="C130" s="141"/>
      <c r="D130" s="141"/>
      <c r="E130" s="42"/>
      <c r="F130" s="147" t="str">
        <f>IF($C$129=0,"",IF(C130="[for completion]","",IF(C130="","",C130/$C$129)))</f>
        <v/>
      </c>
      <c r="G130" s="147" t="str">
        <f>IF($D$129=0,"",IF(D130="[for completion]","",IF(D130="","",D130/$D$129)))</f>
        <v/>
      </c>
      <c r="H130" s="23"/>
      <c r="L130" s="23"/>
      <c r="M130" s="23"/>
    </row>
    <row r="131" spans="1:14" outlineLevel="1" x14ac:dyDescent="0.25">
      <c r="A131" s="25" t="s">
        <v>185</v>
      </c>
      <c r="B131" s="54"/>
      <c r="C131" s="141"/>
      <c r="D131" s="141"/>
      <c r="E131" s="42"/>
      <c r="F131" s="147">
        <f t="shared" ref="F131:F136" si="15">IF($C$129=0,"",IF(C131="[for completion]","",C131/$C$129))</f>
        <v>0</v>
      </c>
      <c r="G131" s="147">
        <f t="shared" ref="G131:G136" si="16">IF($D$129=0,"",IF(D131="[for completion]","",D131/$D$129))</f>
        <v>0</v>
      </c>
      <c r="H131" s="23"/>
      <c r="L131" s="23"/>
      <c r="M131" s="23"/>
    </row>
    <row r="132" spans="1:14" outlineLevel="1" x14ac:dyDescent="0.25">
      <c r="A132" s="25" t="s">
        <v>186</v>
      </c>
      <c r="B132" s="54"/>
      <c r="C132" s="141"/>
      <c r="D132" s="141"/>
      <c r="E132" s="42"/>
      <c r="F132" s="147">
        <f t="shared" si="15"/>
        <v>0</v>
      </c>
      <c r="G132" s="147">
        <f t="shared" si="16"/>
        <v>0</v>
      </c>
      <c r="H132" s="23"/>
      <c r="L132" s="23"/>
      <c r="M132" s="23"/>
    </row>
    <row r="133" spans="1:14" outlineLevel="1" x14ac:dyDescent="0.25">
      <c r="A133" s="25" t="s">
        <v>187</v>
      </c>
      <c r="B133" s="54"/>
      <c r="C133" s="141"/>
      <c r="D133" s="141"/>
      <c r="E133" s="42"/>
      <c r="F133" s="147">
        <f t="shared" si="15"/>
        <v>0</v>
      </c>
      <c r="G133" s="147">
        <f t="shared" si="16"/>
        <v>0</v>
      </c>
      <c r="H133" s="23"/>
      <c r="L133" s="23"/>
      <c r="M133" s="23"/>
    </row>
    <row r="134" spans="1:14" outlineLevel="1" x14ac:dyDescent="0.25">
      <c r="A134" s="25" t="s">
        <v>188</v>
      </c>
      <c r="B134" s="54"/>
      <c r="C134" s="141"/>
      <c r="D134" s="141"/>
      <c r="E134" s="42"/>
      <c r="F134" s="147">
        <f t="shared" si="15"/>
        <v>0</v>
      </c>
      <c r="G134" s="147">
        <f t="shared" si="16"/>
        <v>0</v>
      </c>
      <c r="H134" s="23"/>
      <c r="L134" s="23"/>
      <c r="M134" s="23"/>
    </row>
    <row r="135" spans="1:14" outlineLevel="1" x14ac:dyDescent="0.25">
      <c r="A135" s="25" t="s">
        <v>189</v>
      </c>
      <c r="B135" s="54"/>
      <c r="C135" s="141"/>
      <c r="D135" s="141"/>
      <c r="E135" s="42"/>
      <c r="F135" s="147">
        <f t="shared" si="15"/>
        <v>0</v>
      </c>
      <c r="G135" s="147">
        <f t="shared" si="16"/>
        <v>0</v>
      </c>
      <c r="H135" s="23"/>
      <c r="L135" s="23"/>
      <c r="M135" s="23"/>
    </row>
    <row r="136" spans="1:14" outlineLevel="1" x14ac:dyDescent="0.25">
      <c r="A136" s="25" t="s">
        <v>190</v>
      </c>
      <c r="B136" s="54"/>
      <c r="C136" s="141"/>
      <c r="D136" s="141"/>
      <c r="E136" s="42"/>
      <c r="F136" s="147">
        <f t="shared" si="15"/>
        <v>0</v>
      </c>
      <c r="G136" s="147">
        <f t="shared" si="16"/>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326">
        <v>6141.46</v>
      </c>
      <c r="D138" s="326">
        <v>6141.46</v>
      </c>
      <c r="E138" s="51"/>
      <c r="F138" s="147">
        <f>IF($C$155=0,"",IF(C138="[for completion]","",IF(C138="","",C138/$C$155)))</f>
        <v>1</v>
      </c>
      <c r="G138" s="147">
        <f>IF($D$155=0,"",IF(D138="[for completion]","",IF(D138="","",D138/$D$155)))</f>
        <v>1</v>
      </c>
      <c r="H138" s="23"/>
      <c r="I138" s="25"/>
      <c r="J138" s="25"/>
      <c r="K138" s="25"/>
      <c r="L138" s="23"/>
      <c r="M138" s="23"/>
      <c r="N138" s="23"/>
    </row>
    <row r="139" spans="1:14" s="60" customFormat="1" x14ac:dyDescent="0.25">
      <c r="A139" s="25" t="s">
        <v>193</v>
      </c>
      <c r="B139" s="42" t="s">
        <v>1311</v>
      </c>
      <c r="C139" s="326">
        <v>0</v>
      </c>
      <c r="D139" s="326">
        <v>0</v>
      </c>
      <c r="E139" s="51"/>
      <c r="F139" s="147">
        <f t="shared" ref="F139:F146" si="17">IF($C$155=0,"",IF(C139="[for completion]","",IF(C139="","",C139/$C$155)))</f>
        <v>0</v>
      </c>
      <c r="G139" s="147">
        <f t="shared" ref="G139:G146" si="18">IF($D$155=0,"",IF(D139="[for completion]","",IF(D139="","",D139/$D$155)))</f>
        <v>0</v>
      </c>
      <c r="H139" s="23"/>
      <c r="I139" s="25"/>
      <c r="J139" s="25"/>
      <c r="K139" s="25"/>
      <c r="L139" s="23"/>
      <c r="M139" s="23"/>
      <c r="N139" s="23"/>
    </row>
    <row r="140" spans="1:14" s="60" customFormat="1" x14ac:dyDescent="0.25">
      <c r="A140" s="25" t="s">
        <v>194</v>
      </c>
      <c r="B140" s="42" t="s">
        <v>169</v>
      </c>
      <c r="C140" s="156">
        <v>0</v>
      </c>
      <c r="D140" s="156">
        <v>0</v>
      </c>
      <c r="E140" s="51"/>
      <c r="F140" s="147">
        <f t="shared" si="17"/>
        <v>0</v>
      </c>
      <c r="G140" s="147">
        <f t="shared" si="18"/>
        <v>0</v>
      </c>
      <c r="H140" s="23"/>
      <c r="I140" s="25"/>
      <c r="J140" s="25"/>
      <c r="K140" s="25"/>
      <c r="L140" s="23"/>
      <c r="M140" s="23"/>
      <c r="N140" s="23"/>
    </row>
    <row r="141" spans="1:14" s="60" customFormat="1" x14ac:dyDescent="0.25">
      <c r="A141" s="25" t="s">
        <v>195</v>
      </c>
      <c r="B141" s="42" t="s">
        <v>1312</v>
      </c>
      <c r="C141" s="156">
        <v>0</v>
      </c>
      <c r="D141" s="156">
        <v>0</v>
      </c>
      <c r="E141" s="51"/>
      <c r="F141" s="147">
        <f t="shared" si="17"/>
        <v>0</v>
      </c>
      <c r="G141" s="147">
        <f t="shared" si="18"/>
        <v>0</v>
      </c>
      <c r="H141" s="23"/>
      <c r="I141" s="25"/>
      <c r="J141" s="25"/>
      <c r="K141" s="25"/>
      <c r="L141" s="23"/>
      <c r="M141" s="23"/>
      <c r="N141" s="23"/>
    </row>
    <row r="142" spans="1:14" s="60" customFormat="1" x14ac:dyDescent="0.25">
      <c r="A142" s="25" t="s">
        <v>196</v>
      </c>
      <c r="B142" s="42" t="s">
        <v>1313</v>
      </c>
      <c r="C142" s="156">
        <v>0</v>
      </c>
      <c r="D142" s="156">
        <v>0</v>
      </c>
      <c r="E142" s="51"/>
      <c r="F142" s="147">
        <f t="shared" si="17"/>
        <v>0</v>
      </c>
      <c r="G142" s="147">
        <f t="shared" si="18"/>
        <v>0</v>
      </c>
      <c r="H142" s="23"/>
      <c r="I142" s="25"/>
      <c r="J142" s="25"/>
      <c r="K142" s="25"/>
      <c r="L142" s="23"/>
      <c r="M142" s="23"/>
      <c r="N142" s="23"/>
    </row>
    <row r="143" spans="1:14" s="60" customFormat="1" x14ac:dyDescent="0.25">
      <c r="A143" s="25" t="s">
        <v>197</v>
      </c>
      <c r="B143" s="42" t="s">
        <v>171</v>
      </c>
      <c r="C143" s="156">
        <v>0</v>
      </c>
      <c r="D143" s="156">
        <v>0</v>
      </c>
      <c r="E143" s="42"/>
      <c r="F143" s="147">
        <f t="shared" si="17"/>
        <v>0</v>
      </c>
      <c r="G143" s="147">
        <f t="shared" si="18"/>
        <v>0</v>
      </c>
      <c r="H143" s="23"/>
      <c r="I143" s="25"/>
      <c r="J143" s="25"/>
      <c r="K143" s="25"/>
      <c r="L143" s="23"/>
      <c r="M143" s="23"/>
      <c r="N143" s="23"/>
    </row>
    <row r="144" spans="1:14" x14ac:dyDescent="0.25">
      <c r="A144" s="25" t="s">
        <v>198</v>
      </c>
      <c r="B144" s="42" t="s">
        <v>173</v>
      </c>
      <c r="C144" s="156">
        <v>0</v>
      </c>
      <c r="D144" s="156">
        <v>0</v>
      </c>
      <c r="E144" s="42"/>
      <c r="F144" s="147">
        <f t="shared" si="17"/>
        <v>0</v>
      </c>
      <c r="G144" s="147">
        <f t="shared" si="18"/>
        <v>0</v>
      </c>
      <c r="H144" s="23"/>
      <c r="L144" s="23"/>
      <c r="M144" s="23"/>
    </row>
    <row r="145" spans="1:14" x14ac:dyDescent="0.25">
      <c r="A145" s="25" t="s">
        <v>199</v>
      </c>
      <c r="B145" s="42" t="s">
        <v>1314</v>
      </c>
      <c r="C145" s="156">
        <v>0</v>
      </c>
      <c r="D145" s="156">
        <v>0</v>
      </c>
      <c r="E145" s="42"/>
      <c r="F145" s="147">
        <f t="shared" si="17"/>
        <v>0</v>
      </c>
      <c r="G145" s="147">
        <f t="shared" si="18"/>
        <v>0</v>
      </c>
      <c r="H145" s="23"/>
      <c r="L145" s="23"/>
      <c r="M145" s="23"/>
      <c r="N145" s="55"/>
    </row>
    <row r="146" spans="1:14" x14ac:dyDescent="0.25">
      <c r="A146" s="25" t="s">
        <v>200</v>
      </c>
      <c r="B146" s="42" t="s">
        <v>175</v>
      </c>
      <c r="C146" s="156">
        <v>0</v>
      </c>
      <c r="D146" s="156">
        <v>0</v>
      </c>
      <c r="E146" s="42"/>
      <c r="F146" s="147">
        <f t="shared" si="17"/>
        <v>0</v>
      </c>
      <c r="G146" s="147">
        <f t="shared" si="18"/>
        <v>0</v>
      </c>
      <c r="H146" s="23"/>
      <c r="L146" s="23"/>
      <c r="M146" s="23"/>
      <c r="N146" s="55"/>
    </row>
    <row r="147" spans="1:14" x14ac:dyDescent="0.25">
      <c r="A147" s="25" t="s">
        <v>201</v>
      </c>
      <c r="B147" s="42" t="s">
        <v>1321</v>
      </c>
      <c r="C147" s="156">
        <v>0</v>
      </c>
      <c r="D147" s="156">
        <v>0</v>
      </c>
      <c r="E147" s="42"/>
      <c r="F147" s="147">
        <f t="shared" ref="F147" si="19">IF($C$155=0,"",IF(C147="[for completion]","",IF(C147="","",C147/$C$155)))</f>
        <v>0</v>
      </c>
      <c r="G147" s="147">
        <f t="shared" ref="G147" si="20">IF($D$155=0,"",IF(D147="[for completion]","",IF(D147="","",D147/$D$155)))</f>
        <v>0</v>
      </c>
      <c r="H147" s="23"/>
      <c r="L147" s="23"/>
      <c r="M147" s="23"/>
      <c r="N147" s="55"/>
    </row>
    <row r="148" spans="1:14" x14ac:dyDescent="0.25">
      <c r="A148" s="25" t="s">
        <v>202</v>
      </c>
      <c r="B148" s="42" t="s">
        <v>177</v>
      </c>
      <c r="C148" s="156">
        <v>0</v>
      </c>
      <c r="D148" s="156">
        <v>0</v>
      </c>
      <c r="E148" s="42"/>
      <c r="F148" s="147">
        <f t="shared" ref="F148:F154" si="21">IF($C$155=0,"",IF(C148="[for completion]","",IF(C148="","",C148/$C$155)))</f>
        <v>0</v>
      </c>
      <c r="G148" s="147">
        <f t="shared" ref="G148:G154" si="22">IF($D$155=0,"",IF(D148="[for completion]","",IF(D148="","",D148/$D$155)))</f>
        <v>0</v>
      </c>
      <c r="H148" s="23"/>
      <c r="L148" s="23"/>
      <c r="M148" s="23"/>
      <c r="N148" s="55"/>
    </row>
    <row r="149" spans="1:14" x14ac:dyDescent="0.25">
      <c r="A149" s="25" t="s">
        <v>203</v>
      </c>
      <c r="B149" s="42" t="s">
        <v>164</v>
      </c>
      <c r="C149" s="156">
        <v>0</v>
      </c>
      <c r="D149" s="156">
        <v>0</v>
      </c>
      <c r="E149" s="42"/>
      <c r="F149" s="147">
        <f t="shared" si="21"/>
        <v>0</v>
      </c>
      <c r="G149" s="147">
        <f t="shared" si="22"/>
        <v>0</v>
      </c>
      <c r="H149" s="23"/>
      <c r="L149" s="23"/>
      <c r="M149" s="23"/>
      <c r="N149" s="55"/>
    </row>
    <row r="150" spans="1:14" x14ac:dyDescent="0.25">
      <c r="A150" s="25" t="s">
        <v>204</v>
      </c>
      <c r="B150" s="134" t="s">
        <v>1316</v>
      </c>
      <c r="C150" s="156">
        <v>0</v>
      </c>
      <c r="D150" s="156">
        <v>0</v>
      </c>
      <c r="E150" s="42"/>
      <c r="F150" s="147">
        <f t="shared" si="21"/>
        <v>0</v>
      </c>
      <c r="G150" s="147">
        <f t="shared" si="22"/>
        <v>0</v>
      </c>
      <c r="H150" s="23"/>
      <c r="L150" s="23"/>
      <c r="M150" s="23"/>
      <c r="N150" s="55"/>
    </row>
    <row r="151" spans="1:14" x14ac:dyDescent="0.25">
      <c r="A151" s="25" t="s">
        <v>205</v>
      </c>
      <c r="B151" s="42" t="s">
        <v>179</v>
      </c>
      <c r="C151" s="156">
        <v>0</v>
      </c>
      <c r="D151" s="156">
        <v>0</v>
      </c>
      <c r="E151" s="42"/>
      <c r="F151" s="147">
        <f t="shared" si="21"/>
        <v>0</v>
      </c>
      <c r="G151" s="147">
        <f t="shared" si="22"/>
        <v>0</v>
      </c>
      <c r="H151" s="23"/>
      <c r="L151" s="23"/>
      <c r="M151" s="23"/>
      <c r="N151" s="55"/>
    </row>
    <row r="152" spans="1:14" x14ac:dyDescent="0.25">
      <c r="A152" s="25" t="s">
        <v>206</v>
      </c>
      <c r="B152" s="42" t="s">
        <v>181</v>
      </c>
      <c r="C152" s="156">
        <v>0</v>
      </c>
      <c r="D152" s="156">
        <v>0</v>
      </c>
      <c r="E152" s="42"/>
      <c r="F152" s="147">
        <f t="shared" si="21"/>
        <v>0</v>
      </c>
      <c r="G152" s="147">
        <f t="shared" si="22"/>
        <v>0</v>
      </c>
      <c r="H152" s="23"/>
      <c r="L152" s="23"/>
      <c r="M152" s="23"/>
      <c r="N152" s="55"/>
    </row>
    <row r="153" spans="1:14" x14ac:dyDescent="0.25">
      <c r="A153" s="25" t="s">
        <v>207</v>
      </c>
      <c r="B153" s="42" t="s">
        <v>1315</v>
      </c>
      <c r="C153" s="156">
        <v>0</v>
      </c>
      <c r="D153" s="156">
        <v>0</v>
      </c>
      <c r="E153" s="42"/>
      <c r="F153" s="147">
        <f t="shared" si="21"/>
        <v>0</v>
      </c>
      <c r="G153" s="147">
        <f t="shared" si="22"/>
        <v>0</v>
      </c>
      <c r="H153" s="23"/>
      <c r="L153" s="23"/>
      <c r="M153" s="23"/>
      <c r="N153" s="55"/>
    </row>
    <row r="154" spans="1:14" x14ac:dyDescent="0.25">
      <c r="A154" s="25" t="s">
        <v>1318</v>
      </c>
      <c r="B154" s="42" t="s">
        <v>93</v>
      </c>
      <c r="C154" s="156">
        <v>0</v>
      </c>
      <c r="D154" s="156">
        <v>0</v>
      </c>
      <c r="E154" s="42"/>
      <c r="F154" s="147">
        <f t="shared" si="21"/>
        <v>0</v>
      </c>
      <c r="G154" s="147">
        <f t="shared" si="22"/>
        <v>0</v>
      </c>
      <c r="H154" s="23"/>
      <c r="L154" s="23"/>
      <c r="M154" s="23"/>
      <c r="N154" s="55"/>
    </row>
    <row r="155" spans="1:14" x14ac:dyDescent="0.25">
      <c r="A155" s="25" t="s">
        <v>1322</v>
      </c>
      <c r="B155" s="58" t="s">
        <v>95</v>
      </c>
      <c r="C155" s="326">
        <f>SUM(C138:C154)</f>
        <v>6141.46</v>
      </c>
      <c r="D155" s="326">
        <f>SUM(D138:D154)</f>
        <v>6141.46</v>
      </c>
      <c r="E155" s="42"/>
      <c r="F155" s="137">
        <f>SUM(F138:F154)</f>
        <v>1</v>
      </c>
      <c r="G155" s="137">
        <f>SUM(G138:G154)</f>
        <v>1</v>
      </c>
      <c r="H155" s="23"/>
      <c r="L155" s="23"/>
      <c r="M155" s="23"/>
      <c r="N155" s="55"/>
    </row>
    <row r="156" spans="1:14" outlineLevel="1" x14ac:dyDescent="0.25">
      <c r="A156" s="25" t="s">
        <v>208</v>
      </c>
      <c r="B156" s="54"/>
      <c r="C156" s="141"/>
      <c r="D156" s="141"/>
      <c r="E156" s="42"/>
      <c r="F156" s="147" t="str">
        <f>IF($C$155=0,"",IF(C156="[for completion]","",IF(C156="","",C156/$C$155)))</f>
        <v/>
      </c>
      <c r="G156" s="147" t="str">
        <f>IF($D$155=0,"",IF(D156="[for completion]","",IF(D156="","",D156/$D$155)))</f>
        <v/>
      </c>
      <c r="H156" s="23"/>
      <c r="L156" s="23"/>
      <c r="M156" s="23"/>
      <c r="N156" s="55"/>
    </row>
    <row r="157" spans="1:14" outlineLevel="1" x14ac:dyDescent="0.25">
      <c r="A157" s="25" t="s">
        <v>209</v>
      </c>
      <c r="B157" s="54"/>
      <c r="C157" s="141"/>
      <c r="D157" s="141"/>
      <c r="E157" s="42"/>
      <c r="F157" s="147" t="str">
        <f t="shared" ref="F157:F162" si="23">IF($C$155=0,"",IF(C157="[for completion]","",IF(C157="","",C157/$C$155)))</f>
        <v/>
      </c>
      <c r="G157" s="147" t="str">
        <f t="shared" ref="G157:G162" si="24">IF($D$155=0,"",IF(D157="[for completion]","",IF(D157="","",D157/$D$155)))</f>
        <v/>
      </c>
      <c r="H157" s="23"/>
      <c r="L157" s="23"/>
      <c r="M157" s="23"/>
      <c r="N157" s="55"/>
    </row>
    <row r="158" spans="1:14" outlineLevel="1" x14ac:dyDescent="0.25">
      <c r="A158" s="25" t="s">
        <v>210</v>
      </c>
      <c r="B158" s="54"/>
      <c r="C158" s="141"/>
      <c r="D158" s="141"/>
      <c r="E158" s="42"/>
      <c r="F158" s="147" t="str">
        <f t="shared" si="23"/>
        <v/>
      </c>
      <c r="G158" s="147" t="str">
        <f t="shared" si="24"/>
        <v/>
      </c>
      <c r="H158" s="23"/>
      <c r="L158" s="23"/>
      <c r="M158" s="23"/>
      <c r="N158" s="55"/>
    </row>
    <row r="159" spans="1:14" outlineLevel="1" x14ac:dyDescent="0.25">
      <c r="A159" s="25" t="s">
        <v>211</v>
      </c>
      <c r="B159" s="54"/>
      <c r="C159" s="141"/>
      <c r="D159" s="141"/>
      <c r="E159" s="42"/>
      <c r="F159" s="147" t="str">
        <f t="shared" si="23"/>
        <v/>
      </c>
      <c r="G159" s="147" t="str">
        <f t="shared" si="24"/>
        <v/>
      </c>
      <c r="H159" s="23"/>
      <c r="L159" s="23"/>
      <c r="M159" s="23"/>
      <c r="N159" s="55"/>
    </row>
    <row r="160" spans="1:14" outlineLevel="1" x14ac:dyDescent="0.25">
      <c r="A160" s="25" t="s">
        <v>212</v>
      </c>
      <c r="B160" s="54"/>
      <c r="C160" s="141"/>
      <c r="D160" s="141"/>
      <c r="E160" s="42"/>
      <c r="F160" s="147" t="str">
        <f t="shared" si="23"/>
        <v/>
      </c>
      <c r="G160" s="147" t="str">
        <f t="shared" si="24"/>
        <v/>
      </c>
      <c r="H160" s="23"/>
      <c r="L160" s="23"/>
      <c r="M160" s="23"/>
      <c r="N160" s="55"/>
    </row>
    <row r="161" spans="1:14" outlineLevel="1" x14ac:dyDescent="0.25">
      <c r="A161" s="25" t="s">
        <v>213</v>
      </c>
      <c r="B161" s="54"/>
      <c r="C161" s="141"/>
      <c r="D161" s="141"/>
      <c r="E161" s="42"/>
      <c r="F161" s="147" t="str">
        <f t="shared" si="23"/>
        <v/>
      </c>
      <c r="G161" s="147" t="str">
        <f t="shared" si="24"/>
        <v/>
      </c>
      <c r="H161" s="23"/>
      <c r="L161" s="23"/>
      <c r="M161" s="23"/>
      <c r="N161" s="55"/>
    </row>
    <row r="162" spans="1:14" outlineLevel="1" x14ac:dyDescent="0.25">
      <c r="A162" s="25" t="s">
        <v>214</v>
      </c>
      <c r="B162" s="54"/>
      <c r="C162" s="141"/>
      <c r="D162" s="141"/>
      <c r="E162" s="42"/>
      <c r="F162" s="147" t="str">
        <f t="shared" si="23"/>
        <v/>
      </c>
      <c r="G162" s="147" t="str">
        <f t="shared" si="24"/>
        <v/>
      </c>
      <c r="H162" s="23"/>
      <c r="L162" s="23"/>
      <c r="M162" s="23"/>
      <c r="N162" s="55"/>
    </row>
    <row r="163" spans="1:14" ht="15" customHeight="1" x14ac:dyDescent="0.25">
      <c r="A163" s="44"/>
      <c r="B163" s="45" t="s">
        <v>215</v>
      </c>
      <c r="C163" s="92" t="s">
        <v>155</v>
      </c>
      <c r="D163" s="92" t="s">
        <v>156</v>
      </c>
      <c r="E163" s="46"/>
      <c r="F163" s="92" t="s">
        <v>157</v>
      </c>
      <c r="G163" s="92" t="s">
        <v>158</v>
      </c>
      <c r="H163" s="23"/>
      <c r="L163" s="23"/>
      <c r="M163" s="23"/>
      <c r="N163" s="55"/>
    </row>
    <row r="164" spans="1:14" x14ac:dyDescent="0.25">
      <c r="A164" s="25" t="s">
        <v>217</v>
      </c>
      <c r="B164" s="23" t="s">
        <v>218</v>
      </c>
      <c r="C164" s="326">
        <v>2941</v>
      </c>
      <c r="D164" s="141" t="s">
        <v>33</v>
      </c>
      <c r="E164" s="62"/>
      <c r="F164" s="147">
        <f>IF($C$167=0,"",IF(C164="[for completion]","",IF(C164="","",C164/$C$167)))</f>
        <v>0.47891222927861909</v>
      </c>
      <c r="G164" s="147" t="str">
        <f>IF($D$167=0,"",IF(D164="[for completion]","",IF(D164="","",D164/$D$167)))</f>
        <v/>
      </c>
      <c r="H164" s="23"/>
      <c r="L164" s="23"/>
      <c r="M164" s="23"/>
      <c r="N164" s="55"/>
    </row>
    <row r="165" spans="1:14" x14ac:dyDescent="0.25">
      <c r="A165" s="25" t="s">
        <v>219</v>
      </c>
      <c r="B165" s="23" t="s">
        <v>220</v>
      </c>
      <c r="C165" s="326">
        <v>3200</v>
      </c>
      <c r="D165" s="141" t="s">
        <v>33</v>
      </c>
      <c r="E165" s="62"/>
      <c r="F165" s="147">
        <f t="shared" ref="F165:F166" si="25">IF($C$167=0,"",IF(C165="[for completion]","",IF(C165="","",C165/$C$167)))</f>
        <v>0.52108777072138091</v>
      </c>
      <c r="G165" s="147" t="str">
        <f t="shared" ref="G165:G166" si="26">IF($D$167=0,"",IF(D165="[for completion]","",IF(D165="","",D165/$D$167)))</f>
        <v/>
      </c>
      <c r="H165" s="23"/>
      <c r="L165" s="23"/>
      <c r="M165" s="23"/>
      <c r="N165" s="55"/>
    </row>
    <row r="166" spans="1:14" x14ac:dyDescent="0.25">
      <c r="A166" s="25" t="s">
        <v>221</v>
      </c>
      <c r="B166" s="23" t="s">
        <v>93</v>
      </c>
      <c r="C166" s="326">
        <v>0</v>
      </c>
      <c r="D166" s="141" t="s">
        <v>33</v>
      </c>
      <c r="E166" s="62"/>
      <c r="F166" s="147">
        <f t="shared" si="25"/>
        <v>0</v>
      </c>
      <c r="G166" s="147" t="str">
        <f t="shared" si="26"/>
        <v/>
      </c>
      <c r="H166" s="23"/>
      <c r="L166" s="23"/>
      <c r="M166" s="23"/>
      <c r="N166" s="55"/>
    </row>
    <row r="167" spans="1:14" x14ac:dyDescent="0.25">
      <c r="A167" s="25" t="s">
        <v>222</v>
      </c>
      <c r="B167" s="63" t="s">
        <v>95</v>
      </c>
      <c r="C167" s="336">
        <f>SUM(C164:C166)</f>
        <v>6141</v>
      </c>
      <c r="D167" s="150">
        <f>SUM(D164:D166)</f>
        <v>0</v>
      </c>
      <c r="E167" s="62"/>
      <c r="F167" s="149">
        <f>SUM(F164:F166)</f>
        <v>1</v>
      </c>
      <c r="G167" s="149">
        <f>SUM(G164:G166)</f>
        <v>0</v>
      </c>
      <c r="H167" s="23"/>
      <c r="L167" s="23"/>
      <c r="M167" s="23"/>
      <c r="N167" s="55"/>
    </row>
    <row r="168" spans="1:14" outlineLevel="1" x14ac:dyDescent="0.25">
      <c r="A168" s="25" t="s">
        <v>223</v>
      </c>
      <c r="B168" s="63"/>
      <c r="C168" s="150"/>
      <c r="D168" s="150"/>
      <c r="E168" s="62"/>
      <c r="F168" s="62"/>
      <c r="G168" s="134"/>
      <c r="H168" s="23"/>
      <c r="L168" s="23"/>
      <c r="M168" s="23"/>
      <c r="N168" s="55"/>
    </row>
    <row r="169" spans="1:14" outlineLevel="1" x14ac:dyDescent="0.25">
      <c r="A169" s="25" t="s">
        <v>224</v>
      </c>
      <c r="B169" s="63"/>
      <c r="C169" s="150"/>
      <c r="D169" s="150"/>
      <c r="E169" s="62"/>
      <c r="F169" s="62"/>
      <c r="G169" s="21"/>
      <c r="H169" s="23"/>
      <c r="L169" s="23"/>
      <c r="M169" s="23"/>
      <c r="N169" s="55"/>
    </row>
    <row r="170" spans="1:14" outlineLevel="1" x14ac:dyDescent="0.25">
      <c r="A170" s="25" t="s">
        <v>225</v>
      </c>
      <c r="B170" s="63"/>
      <c r="C170" s="150"/>
      <c r="D170" s="150"/>
      <c r="E170" s="62"/>
      <c r="F170" s="62"/>
      <c r="G170" s="21"/>
      <c r="H170" s="23"/>
      <c r="L170" s="23"/>
      <c r="M170" s="23"/>
      <c r="N170" s="55"/>
    </row>
    <row r="171" spans="1:14" outlineLevel="1" x14ac:dyDescent="0.25">
      <c r="A171" s="25" t="s">
        <v>226</v>
      </c>
      <c r="B171" s="63"/>
      <c r="C171" s="150"/>
      <c r="D171" s="150"/>
      <c r="E171" s="62"/>
      <c r="F171" s="62"/>
      <c r="G171" s="21"/>
      <c r="H171" s="23"/>
      <c r="L171" s="23"/>
      <c r="M171" s="23"/>
      <c r="N171" s="55"/>
    </row>
    <row r="172" spans="1:14" outlineLevel="1" x14ac:dyDescent="0.25">
      <c r="A172" s="25" t="s">
        <v>227</v>
      </c>
      <c r="B172" s="63"/>
      <c r="C172" s="150"/>
      <c r="D172" s="150"/>
      <c r="E172" s="62"/>
      <c r="F172" s="62"/>
      <c r="G172" s="21"/>
      <c r="H172" s="23"/>
      <c r="L172" s="23"/>
      <c r="M172" s="23"/>
      <c r="N172" s="55"/>
    </row>
    <row r="173" spans="1:14" ht="15" customHeight="1" x14ac:dyDescent="0.25">
      <c r="A173" s="44"/>
      <c r="B173" s="45" t="s">
        <v>228</v>
      </c>
      <c r="C173" s="44" t="s">
        <v>63</v>
      </c>
      <c r="D173" s="44"/>
      <c r="E173" s="46"/>
      <c r="F173" s="47" t="s">
        <v>229</v>
      </c>
      <c r="G173" s="47"/>
      <c r="H173" s="23"/>
      <c r="L173" s="23"/>
      <c r="M173" s="23"/>
      <c r="N173" s="55"/>
    </row>
    <row r="174" spans="1:14" ht="15" customHeight="1" x14ac:dyDescent="0.25">
      <c r="A174" s="25" t="s">
        <v>230</v>
      </c>
      <c r="B174" s="42" t="s">
        <v>231</v>
      </c>
      <c r="C174" s="326">
        <v>0</v>
      </c>
      <c r="D174" s="39"/>
      <c r="E174" s="31"/>
      <c r="F174" s="147">
        <f>IF($C$179=0,"",IF(C174="[for completion]","",C174/$C$179))</f>
        <v>0</v>
      </c>
      <c r="G174" s="51"/>
      <c r="H174" s="23"/>
      <c r="L174" s="23"/>
      <c r="M174" s="23"/>
      <c r="N174" s="55"/>
    </row>
    <row r="175" spans="1:14" ht="27.75" customHeight="1" x14ac:dyDescent="0.25">
      <c r="A175" s="25" t="s">
        <v>9</v>
      </c>
      <c r="B175" s="42" t="s">
        <v>1128</v>
      </c>
      <c r="C175" s="326">
        <v>0</v>
      </c>
      <c r="E175" s="53"/>
      <c r="F175" s="147">
        <f>IF($C$179=0,"",IF(C175="[for completion]","",C175/$C$179))</f>
        <v>0</v>
      </c>
      <c r="G175" s="51"/>
      <c r="H175" s="23"/>
      <c r="L175" s="23"/>
      <c r="M175" s="23"/>
      <c r="N175" s="55"/>
    </row>
    <row r="176" spans="1:14" x14ac:dyDescent="0.25">
      <c r="A176" s="25" t="s">
        <v>232</v>
      </c>
      <c r="B176" s="42" t="s">
        <v>233</v>
      </c>
      <c r="C176" s="326">
        <v>0</v>
      </c>
      <c r="E176" s="53"/>
      <c r="F176" s="147"/>
      <c r="G176" s="51"/>
      <c r="H176" s="23"/>
      <c r="L176" s="23"/>
      <c r="M176" s="23"/>
      <c r="N176" s="55"/>
    </row>
    <row r="177" spans="1:14" x14ac:dyDescent="0.25">
      <c r="A177" s="25" t="s">
        <v>234</v>
      </c>
      <c r="B177" s="42" t="s">
        <v>235</v>
      </c>
      <c r="C177" s="326">
        <v>935</v>
      </c>
      <c r="E177" s="53"/>
      <c r="F177" s="147">
        <f t="shared" ref="F177:F187" si="27">IF($C$179=0,"",IF(C177="[for completion]","",C177/$C$179))</f>
        <v>1</v>
      </c>
      <c r="G177" s="51"/>
      <c r="H177" s="23"/>
      <c r="L177" s="23"/>
      <c r="M177" s="23"/>
      <c r="N177" s="55"/>
    </row>
    <row r="178" spans="1:14" x14ac:dyDescent="0.25">
      <c r="A178" s="25" t="s">
        <v>236</v>
      </c>
      <c r="B178" s="42" t="s">
        <v>93</v>
      </c>
      <c r="C178" s="326">
        <v>0</v>
      </c>
      <c r="E178" s="53"/>
      <c r="F178" s="147">
        <f t="shared" si="27"/>
        <v>0</v>
      </c>
      <c r="G178" s="51"/>
      <c r="H178" s="23"/>
      <c r="L178" s="23"/>
      <c r="M178" s="23"/>
      <c r="N178" s="55"/>
    </row>
    <row r="179" spans="1:14" x14ac:dyDescent="0.25">
      <c r="A179" s="25" t="s">
        <v>10</v>
      </c>
      <c r="B179" s="58" t="s">
        <v>95</v>
      </c>
      <c r="C179" s="50">
        <f>SUM(C174:C178)</f>
        <v>935</v>
      </c>
      <c r="E179" s="53"/>
      <c r="F179" s="148">
        <f>SUM(F174:F178)</f>
        <v>1</v>
      </c>
      <c r="G179" s="51"/>
      <c r="H179" s="23"/>
      <c r="L179" s="23"/>
      <c r="M179" s="23"/>
      <c r="N179" s="55"/>
    </row>
    <row r="180" spans="1:14" outlineLevel="1" x14ac:dyDescent="0.25">
      <c r="A180" s="25" t="s">
        <v>237</v>
      </c>
      <c r="B180" s="64" t="s">
        <v>238</v>
      </c>
      <c r="C180" s="141"/>
      <c r="E180" s="53"/>
      <c r="F180" s="147">
        <f t="shared" si="27"/>
        <v>0</v>
      </c>
      <c r="G180" s="51"/>
      <c r="H180" s="23"/>
      <c r="L180" s="23"/>
      <c r="M180" s="23"/>
      <c r="N180" s="55"/>
    </row>
    <row r="181" spans="1:14" s="64" customFormat="1" ht="30" outlineLevel="1" x14ac:dyDescent="0.25">
      <c r="A181" s="25" t="s">
        <v>239</v>
      </c>
      <c r="B181" s="64" t="s">
        <v>240</v>
      </c>
      <c r="C181" s="151"/>
      <c r="F181" s="147">
        <f t="shared" si="27"/>
        <v>0</v>
      </c>
    </row>
    <row r="182" spans="1:14" ht="30" outlineLevel="1" x14ac:dyDescent="0.25">
      <c r="A182" s="25" t="s">
        <v>241</v>
      </c>
      <c r="B182" s="64" t="s">
        <v>242</v>
      </c>
      <c r="C182" s="141"/>
      <c r="E182" s="53"/>
      <c r="F182" s="147">
        <f t="shared" si="27"/>
        <v>0</v>
      </c>
      <c r="G182" s="51"/>
      <c r="H182" s="23"/>
      <c r="L182" s="23"/>
      <c r="M182" s="23"/>
      <c r="N182" s="55"/>
    </row>
    <row r="183" spans="1:14" outlineLevel="1" x14ac:dyDescent="0.25">
      <c r="A183" s="25" t="s">
        <v>243</v>
      </c>
      <c r="B183" s="64" t="s">
        <v>244</v>
      </c>
      <c r="C183" s="141"/>
      <c r="E183" s="53"/>
      <c r="F183" s="147">
        <f t="shared" si="27"/>
        <v>0</v>
      </c>
      <c r="G183" s="51"/>
      <c r="H183" s="23"/>
      <c r="L183" s="23"/>
      <c r="M183" s="23"/>
      <c r="N183" s="55"/>
    </row>
    <row r="184" spans="1:14" s="64" customFormat="1" ht="30" outlineLevel="1" x14ac:dyDescent="0.25">
      <c r="A184" s="25" t="s">
        <v>245</v>
      </c>
      <c r="B184" s="64" t="s">
        <v>246</v>
      </c>
      <c r="C184" s="151"/>
      <c r="F184" s="147">
        <f t="shared" si="27"/>
        <v>0</v>
      </c>
    </row>
    <row r="185" spans="1:14" ht="30" outlineLevel="1" x14ac:dyDescent="0.25">
      <c r="A185" s="25" t="s">
        <v>247</v>
      </c>
      <c r="B185" s="64" t="s">
        <v>248</v>
      </c>
      <c r="C185" s="141"/>
      <c r="E185" s="53"/>
      <c r="F185" s="147">
        <f t="shared" si="27"/>
        <v>0</v>
      </c>
      <c r="G185" s="51"/>
      <c r="H185" s="23"/>
      <c r="L185" s="23"/>
      <c r="M185" s="23"/>
      <c r="N185" s="55"/>
    </row>
    <row r="186" spans="1:14" outlineLevel="1" x14ac:dyDescent="0.25">
      <c r="A186" s="25" t="s">
        <v>249</v>
      </c>
      <c r="B186" s="64" t="s">
        <v>250</v>
      </c>
      <c r="C186" s="141"/>
      <c r="E186" s="53"/>
      <c r="F186" s="147">
        <f t="shared" si="27"/>
        <v>0</v>
      </c>
      <c r="G186" s="51"/>
      <c r="H186" s="23"/>
      <c r="L186" s="23"/>
      <c r="M186" s="23"/>
      <c r="N186" s="55"/>
    </row>
    <row r="187" spans="1:14" outlineLevel="1" x14ac:dyDescent="0.25">
      <c r="A187" s="25" t="s">
        <v>251</v>
      </c>
      <c r="B187" s="64" t="s">
        <v>252</v>
      </c>
      <c r="C187" s="141"/>
      <c r="E187" s="53"/>
      <c r="F187" s="147">
        <f t="shared" si="27"/>
        <v>0</v>
      </c>
      <c r="G187" s="51"/>
      <c r="H187" s="23"/>
      <c r="L187" s="23"/>
      <c r="M187" s="23"/>
      <c r="N187" s="55"/>
    </row>
    <row r="188" spans="1:14" outlineLevel="1" x14ac:dyDescent="0.25">
      <c r="A188" s="25" t="s">
        <v>253</v>
      </c>
      <c r="B188" s="64"/>
      <c r="E188" s="53"/>
      <c r="F188" s="51"/>
      <c r="G188" s="51"/>
      <c r="H188" s="23"/>
      <c r="L188" s="23"/>
      <c r="M188" s="23"/>
      <c r="N188" s="55"/>
    </row>
    <row r="189" spans="1:14" outlineLevel="1" x14ac:dyDescent="0.25">
      <c r="A189" s="25" t="s">
        <v>254</v>
      </c>
      <c r="B189" s="64"/>
      <c r="E189" s="53"/>
      <c r="F189" s="51"/>
      <c r="G189" s="51"/>
      <c r="H189" s="23"/>
      <c r="L189" s="23"/>
      <c r="M189" s="23"/>
      <c r="N189" s="55"/>
    </row>
    <row r="190" spans="1:14" outlineLevel="1" x14ac:dyDescent="0.25">
      <c r="A190" s="25" t="s">
        <v>255</v>
      </c>
      <c r="B190" s="64"/>
      <c r="E190" s="53"/>
      <c r="F190" s="51"/>
      <c r="G190" s="51"/>
      <c r="H190" s="23"/>
      <c r="L190" s="23"/>
      <c r="M190" s="23"/>
      <c r="N190" s="55"/>
    </row>
    <row r="191" spans="1:14" outlineLevel="1" x14ac:dyDescent="0.25">
      <c r="A191" s="25" t="s">
        <v>256</v>
      </c>
      <c r="B191" s="54"/>
      <c r="E191" s="53"/>
      <c r="F191" s="51"/>
      <c r="G191" s="51"/>
      <c r="H191" s="23"/>
      <c r="L191" s="23"/>
      <c r="M191" s="23"/>
      <c r="N191" s="55"/>
    </row>
    <row r="192" spans="1:14" ht="15" customHeight="1" x14ac:dyDescent="0.25">
      <c r="A192" s="44"/>
      <c r="B192" s="45" t="s">
        <v>257</v>
      </c>
      <c r="C192" s="44" t="s">
        <v>63</v>
      </c>
      <c r="D192" s="44"/>
      <c r="E192" s="46"/>
      <c r="F192" s="47" t="s">
        <v>229</v>
      </c>
      <c r="G192" s="47"/>
      <c r="H192" s="23"/>
      <c r="L192" s="23"/>
      <c r="M192" s="23"/>
      <c r="N192" s="55"/>
    </row>
    <row r="193" spans="1:14" x14ac:dyDescent="0.25">
      <c r="A193" s="25" t="s">
        <v>258</v>
      </c>
      <c r="B193" s="42" t="s">
        <v>259</v>
      </c>
      <c r="C193" s="326">
        <v>935</v>
      </c>
      <c r="E193" s="50"/>
      <c r="F193" s="147">
        <f t="shared" ref="F193:F206" si="28">IF($C$208=0,"",IF(C193="[for completion]","",C193/$C$208))</f>
        <v>1</v>
      </c>
      <c r="G193" s="51"/>
      <c r="H193" s="23"/>
      <c r="L193" s="23"/>
      <c r="M193" s="23"/>
      <c r="N193" s="55"/>
    </row>
    <row r="194" spans="1:14" x14ac:dyDescent="0.25">
      <c r="A194" s="25" t="s">
        <v>260</v>
      </c>
      <c r="B194" s="42" t="s">
        <v>261</v>
      </c>
      <c r="C194" s="326">
        <v>0</v>
      </c>
      <c r="E194" s="53"/>
      <c r="F194" s="147">
        <f t="shared" si="28"/>
        <v>0</v>
      </c>
      <c r="G194" s="53"/>
      <c r="H194" s="23"/>
      <c r="L194" s="23"/>
      <c r="M194" s="23"/>
      <c r="N194" s="55"/>
    </row>
    <row r="195" spans="1:14" x14ac:dyDescent="0.25">
      <c r="A195" s="25" t="s">
        <v>262</v>
      </c>
      <c r="B195" s="42" t="s">
        <v>263</v>
      </c>
      <c r="C195" s="156">
        <v>0</v>
      </c>
      <c r="E195" s="53"/>
      <c r="F195" s="147">
        <f t="shared" si="28"/>
        <v>0</v>
      </c>
      <c r="G195" s="53"/>
      <c r="H195" s="23"/>
      <c r="L195" s="23"/>
      <c r="M195" s="23"/>
      <c r="N195" s="55"/>
    </row>
    <row r="196" spans="1:14" x14ac:dyDescent="0.25">
      <c r="A196" s="25" t="s">
        <v>264</v>
      </c>
      <c r="B196" s="42" t="s">
        <v>265</v>
      </c>
      <c r="C196" s="156">
        <v>0</v>
      </c>
      <c r="E196" s="53"/>
      <c r="F196" s="147">
        <f t="shared" si="28"/>
        <v>0</v>
      </c>
      <c r="G196" s="53"/>
      <c r="H196" s="23"/>
      <c r="L196" s="23"/>
      <c r="M196" s="23"/>
      <c r="N196" s="55"/>
    </row>
    <row r="197" spans="1:14" x14ac:dyDescent="0.25">
      <c r="A197" s="25" t="s">
        <v>266</v>
      </c>
      <c r="B197" s="42" t="s">
        <v>267</v>
      </c>
      <c r="C197" s="156">
        <v>0</v>
      </c>
      <c r="E197" s="53"/>
      <c r="F197" s="147">
        <f t="shared" si="28"/>
        <v>0</v>
      </c>
      <c r="G197" s="53"/>
      <c r="H197" s="23"/>
      <c r="L197" s="23"/>
      <c r="M197" s="23"/>
      <c r="N197" s="55"/>
    </row>
    <row r="198" spans="1:14" x14ac:dyDescent="0.25">
      <c r="A198" s="25" t="s">
        <v>268</v>
      </c>
      <c r="B198" s="42" t="s">
        <v>269</v>
      </c>
      <c r="C198" s="156">
        <v>0</v>
      </c>
      <c r="E198" s="53"/>
      <c r="F198" s="147">
        <f t="shared" si="28"/>
        <v>0</v>
      </c>
      <c r="G198" s="53"/>
      <c r="H198" s="23"/>
      <c r="L198" s="23"/>
      <c r="M198" s="23"/>
      <c r="N198" s="55"/>
    </row>
    <row r="199" spans="1:14" x14ac:dyDescent="0.25">
      <c r="A199" s="25" t="s">
        <v>270</v>
      </c>
      <c r="B199" s="42" t="s">
        <v>271</v>
      </c>
      <c r="C199" s="156">
        <v>0</v>
      </c>
      <c r="E199" s="53"/>
      <c r="F199" s="147">
        <f t="shared" si="28"/>
        <v>0</v>
      </c>
      <c r="G199" s="53"/>
      <c r="H199" s="23"/>
      <c r="L199" s="23"/>
      <c r="M199" s="23"/>
      <c r="N199" s="55"/>
    </row>
    <row r="200" spans="1:14" x14ac:dyDescent="0.25">
      <c r="A200" s="25" t="s">
        <v>272</v>
      </c>
      <c r="B200" s="42" t="s">
        <v>12</v>
      </c>
      <c r="C200" s="156">
        <v>0</v>
      </c>
      <c r="E200" s="53"/>
      <c r="F200" s="147">
        <f t="shared" si="28"/>
        <v>0</v>
      </c>
      <c r="G200" s="53"/>
      <c r="H200" s="23"/>
      <c r="L200" s="23"/>
      <c r="M200" s="23"/>
      <c r="N200" s="55"/>
    </row>
    <row r="201" spans="1:14" x14ac:dyDescent="0.25">
      <c r="A201" s="25" t="s">
        <v>273</v>
      </c>
      <c r="B201" s="42" t="s">
        <v>274</v>
      </c>
      <c r="C201" s="156">
        <v>0</v>
      </c>
      <c r="E201" s="53"/>
      <c r="F201" s="147">
        <f t="shared" si="28"/>
        <v>0</v>
      </c>
      <c r="G201" s="53"/>
      <c r="H201" s="23"/>
      <c r="L201" s="23"/>
      <c r="M201" s="23"/>
      <c r="N201" s="55"/>
    </row>
    <row r="202" spans="1:14" x14ac:dyDescent="0.25">
      <c r="A202" s="25" t="s">
        <v>275</v>
      </c>
      <c r="B202" s="42" t="s">
        <v>276</v>
      </c>
      <c r="C202" s="156">
        <v>0</v>
      </c>
      <c r="E202" s="53"/>
      <c r="F202" s="147">
        <f t="shared" si="28"/>
        <v>0</v>
      </c>
      <c r="G202" s="53"/>
      <c r="H202" s="23"/>
      <c r="L202" s="23"/>
      <c r="M202" s="23"/>
      <c r="N202" s="55"/>
    </row>
    <row r="203" spans="1:14" x14ac:dyDescent="0.25">
      <c r="A203" s="25" t="s">
        <v>277</v>
      </c>
      <c r="B203" s="42" t="s">
        <v>278</v>
      </c>
      <c r="C203" s="156">
        <v>0</v>
      </c>
      <c r="E203" s="53"/>
      <c r="F203" s="147">
        <f t="shared" si="28"/>
        <v>0</v>
      </c>
      <c r="G203" s="53"/>
      <c r="H203" s="23"/>
      <c r="L203" s="23"/>
      <c r="M203" s="23"/>
      <c r="N203" s="55"/>
    </row>
    <row r="204" spans="1:14" x14ac:dyDescent="0.25">
      <c r="A204" s="25" t="s">
        <v>279</v>
      </c>
      <c r="B204" s="42" t="s">
        <v>280</v>
      </c>
      <c r="C204" s="156">
        <v>0</v>
      </c>
      <c r="E204" s="53"/>
      <c r="F204" s="147">
        <f t="shared" si="28"/>
        <v>0</v>
      </c>
      <c r="G204" s="53"/>
      <c r="H204" s="23"/>
      <c r="L204" s="23"/>
      <c r="M204" s="23"/>
      <c r="N204" s="55"/>
    </row>
    <row r="205" spans="1:14" x14ac:dyDescent="0.25">
      <c r="A205" s="25" t="s">
        <v>281</v>
      </c>
      <c r="B205" s="42" t="s">
        <v>282</v>
      </c>
      <c r="C205" s="156">
        <v>0</v>
      </c>
      <c r="E205" s="53"/>
      <c r="F205" s="147">
        <f t="shared" si="28"/>
        <v>0</v>
      </c>
      <c r="G205" s="53"/>
      <c r="H205" s="23"/>
      <c r="L205" s="23"/>
      <c r="M205" s="23"/>
      <c r="N205" s="55"/>
    </row>
    <row r="206" spans="1:14" x14ac:dyDescent="0.25">
      <c r="A206" s="25" t="s">
        <v>283</v>
      </c>
      <c r="B206" s="42" t="s">
        <v>93</v>
      </c>
      <c r="C206" s="156">
        <v>0</v>
      </c>
      <c r="E206" s="53"/>
      <c r="F206" s="147">
        <f t="shared" si="28"/>
        <v>0</v>
      </c>
      <c r="G206" s="53"/>
      <c r="H206" s="23"/>
      <c r="L206" s="23"/>
      <c r="M206" s="23"/>
      <c r="N206" s="55"/>
    </row>
    <row r="207" spans="1:14" x14ac:dyDescent="0.25">
      <c r="A207" s="25" t="s">
        <v>284</v>
      </c>
      <c r="B207" s="52" t="s">
        <v>285</v>
      </c>
      <c r="C207" s="156">
        <v>0</v>
      </c>
      <c r="E207" s="53"/>
      <c r="F207" s="147"/>
      <c r="G207" s="53"/>
      <c r="H207" s="23"/>
      <c r="L207" s="23"/>
      <c r="M207" s="23"/>
      <c r="N207" s="55"/>
    </row>
    <row r="208" spans="1:14" x14ac:dyDescent="0.25">
      <c r="A208" s="25" t="s">
        <v>286</v>
      </c>
      <c r="B208" s="58" t="s">
        <v>95</v>
      </c>
      <c r="C208" s="50">
        <f>SUM(C193:C206)</f>
        <v>935</v>
      </c>
      <c r="D208" s="42"/>
      <c r="E208" s="53"/>
      <c r="F208" s="148">
        <f>SUM(F193:F206)</f>
        <v>1</v>
      </c>
      <c r="G208" s="53"/>
      <c r="H208" s="23"/>
      <c r="L208" s="23"/>
      <c r="M208" s="23"/>
      <c r="N208" s="55"/>
    </row>
    <row r="209" spans="1:14" outlineLevel="1" x14ac:dyDescent="0.25">
      <c r="A209" s="25" t="s">
        <v>287</v>
      </c>
      <c r="B209" s="54" t="s">
        <v>97</v>
      </c>
      <c r="C209" s="141"/>
      <c r="E209" s="53"/>
      <c r="F209" s="147">
        <f>IF($C$208=0,"",IF(C209="[for completion]","",C209/$C$208))</f>
        <v>0</v>
      </c>
      <c r="G209" s="53"/>
      <c r="H209" s="23"/>
      <c r="L209" s="23"/>
      <c r="M209" s="23"/>
      <c r="N209" s="55"/>
    </row>
    <row r="210" spans="1:14" outlineLevel="1" x14ac:dyDescent="0.25">
      <c r="A210" s="25" t="s">
        <v>288</v>
      </c>
      <c r="B210" s="54" t="s">
        <v>97</v>
      </c>
      <c r="C210" s="141"/>
      <c r="E210" s="53"/>
      <c r="F210" s="147">
        <f t="shared" ref="F210:F215" si="29">IF($C$208=0,"",IF(C210="[for completion]","",C210/$C$208))</f>
        <v>0</v>
      </c>
      <c r="G210" s="53"/>
      <c r="H210" s="23"/>
      <c r="L210" s="23"/>
      <c r="M210" s="23"/>
      <c r="N210" s="55"/>
    </row>
    <row r="211" spans="1:14" outlineLevel="1" x14ac:dyDescent="0.25">
      <c r="A211" s="25" t="s">
        <v>289</v>
      </c>
      <c r="B211" s="54" t="s">
        <v>97</v>
      </c>
      <c r="C211" s="141"/>
      <c r="E211" s="53"/>
      <c r="F211" s="147">
        <f t="shared" si="29"/>
        <v>0</v>
      </c>
      <c r="G211" s="53"/>
      <c r="H211" s="23"/>
      <c r="L211" s="23"/>
      <c r="M211" s="23"/>
      <c r="N211" s="55"/>
    </row>
    <row r="212" spans="1:14" outlineLevel="1" x14ac:dyDescent="0.25">
      <c r="A212" s="25" t="s">
        <v>290</v>
      </c>
      <c r="B212" s="54" t="s">
        <v>97</v>
      </c>
      <c r="C212" s="141"/>
      <c r="E212" s="53"/>
      <c r="F212" s="147">
        <f t="shared" si="29"/>
        <v>0</v>
      </c>
      <c r="G212" s="53"/>
      <c r="H212" s="23"/>
      <c r="L212" s="23"/>
      <c r="M212" s="23"/>
      <c r="N212" s="55"/>
    </row>
    <row r="213" spans="1:14" outlineLevel="1" x14ac:dyDescent="0.25">
      <c r="A213" s="25" t="s">
        <v>291</v>
      </c>
      <c r="B213" s="54" t="s">
        <v>97</v>
      </c>
      <c r="C213" s="141"/>
      <c r="E213" s="53"/>
      <c r="F213" s="147">
        <f t="shared" si="29"/>
        <v>0</v>
      </c>
      <c r="G213" s="53"/>
      <c r="H213" s="23"/>
      <c r="L213" s="23"/>
      <c r="M213" s="23"/>
      <c r="N213" s="55"/>
    </row>
    <row r="214" spans="1:14" outlineLevel="1" x14ac:dyDescent="0.25">
      <c r="A214" s="25" t="s">
        <v>292</v>
      </c>
      <c r="B214" s="54" t="s">
        <v>97</v>
      </c>
      <c r="C214" s="141"/>
      <c r="E214" s="53"/>
      <c r="F214" s="147">
        <f t="shared" si="29"/>
        <v>0</v>
      </c>
      <c r="G214" s="53"/>
      <c r="H214" s="23"/>
      <c r="L214" s="23"/>
      <c r="M214" s="23"/>
      <c r="N214" s="55"/>
    </row>
    <row r="215" spans="1:14" outlineLevel="1" x14ac:dyDescent="0.25">
      <c r="A215" s="25" t="s">
        <v>293</v>
      </c>
      <c r="B215" s="54" t="s">
        <v>97</v>
      </c>
      <c r="C215" s="141"/>
      <c r="E215" s="53"/>
      <c r="F215" s="147">
        <f t="shared" si="29"/>
        <v>0</v>
      </c>
      <c r="G215" s="53"/>
      <c r="H215" s="23"/>
      <c r="L215" s="23"/>
      <c r="M215" s="23"/>
      <c r="N215" s="55"/>
    </row>
    <row r="216" spans="1:14" ht="15" customHeight="1" x14ac:dyDescent="0.25">
      <c r="A216" s="44"/>
      <c r="B216" s="45" t="s">
        <v>294</v>
      </c>
      <c r="C216" s="44" t="s">
        <v>63</v>
      </c>
      <c r="D216" s="44"/>
      <c r="E216" s="46"/>
      <c r="F216" s="47" t="s">
        <v>83</v>
      </c>
      <c r="G216" s="47" t="s">
        <v>216</v>
      </c>
      <c r="H216" s="23"/>
      <c r="L216" s="23"/>
      <c r="M216" s="23"/>
      <c r="N216" s="55"/>
    </row>
    <row r="217" spans="1:14" x14ac:dyDescent="0.25">
      <c r="A217" s="25" t="s">
        <v>295</v>
      </c>
      <c r="B217" s="134" t="s">
        <v>296</v>
      </c>
      <c r="C217" s="326">
        <v>935</v>
      </c>
      <c r="E217" s="62"/>
      <c r="F217" s="147">
        <f>IF($C$38=0,"",IF(C217="[for completion]","",IF(C217="","",C217/$C$38)))</f>
        <v>7.3918886868527156E-2</v>
      </c>
      <c r="G217" s="147">
        <f>IF($C$39=0,"",IF(C217="[for completion]","",IF(C217="","",C217/$C$39)))</f>
        <v>0.15224392896803041</v>
      </c>
      <c r="H217" s="23"/>
      <c r="L217" s="23"/>
      <c r="M217" s="23"/>
      <c r="N217" s="55"/>
    </row>
    <row r="218" spans="1:14" x14ac:dyDescent="0.25">
      <c r="A218" s="25" t="s">
        <v>297</v>
      </c>
      <c r="B218" s="134" t="s">
        <v>298</v>
      </c>
      <c r="C218" s="326">
        <v>0</v>
      </c>
      <c r="E218" s="62"/>
      <c r="F218" s="147">
        <f t="shared" ref="F218:F219" si="30">IF($C$38=0,"",IF(C218="[for completion]","",IF(C218="","",C218/$C$38)))</f>
        <v>0</v>
      </c>
      <c r="G218" s="147">
        <f t="shared" ref="G218:G219" si="31">IF($C$39=0,"",IF(C218="[for completion]","",IF(C218="","",C218/$C$39)))</f>
        <v>0</v>
      </c>
      <c r="H218" s="23"/>
      <c r="L218" s="23"/>
      <c r="M218" s="23"/>
      <c r="N218" s="55"/>
    </row>
    <row r="219" spans="1:14" x14ac:dyDescent="0.25">
      <c r="A219" s="25" t="s">
        <v>299</v>
      </c>
      <c r="B219" s="134" t="s">
        <v>93</v>
      </c>
      <c r="C219" s="326">
        <v>0</v>
      </c>
      <c r="E219" s="62"/>
      <c r="F219" s="147">
        <f t="shared" si="30"/>
        <v>0</v>
      </c>
      <c r="G219" s="147">
        <f t="shared" si="31"/>
        <v>0</v>
      </c>
      <c r="H219" s="23"/>
      <c r="L219" s="23"/>
      <c r="M219" s="23"/>
      <c r="N219" s="55"/>
    </row>
    <row r="220" spans="1:14" x14ac:dyDescent="0.25">
      <c r="A220" s="25" t="s">
        <v>300</v>
      </c>
      <c r="B220" s="58" t="s">
        <v>95</v>
      </c>
      <c r="C220" s="326">
        <f>SUM(C217:C219)</f>
        <v>935</v>
      </c>
      <c r="E220" s="62"/>
      <c r="F220" s="137">
        <f>SUM(F217:F219)</f>
        <v>7.3918886868527156E-2</v>
      </c>
      <c r="G220" s="137">
        <f>SUM(G217:G219)</f>
        <v>0.15224392896803041</v>
      </c>
      <c r="H220" s="23"/>
      <c r="L220" s="23"/>
      <c r="M220" s="23"/>
      <c r="N220" s="55"/>
    </row>
    <row r="221" spans="1:14" outlineLevel="1" x14ac:dyDescent="0.25">
      <c r="A221" s="25" t="s">
        <v>301</v>
      </c>
      <c r="B221" s="54" t="s">
        <v>97</v>
      </c>
      <c r="C221" s="141"/>
      <c r="E221" s="62"/>
      <c r="F221" s="147" t="str">
        <f t="shared" ref="F221:F227" si="32">IF($C$38=0,"",IF(C221="[for completion]","",IF(C221="","",C221/$C$38)))</f>
        <v/>
      </c>
      <c r="G221" s="147" t="str">
        <f t="shared" ref="G221:G227" si="33">IF($C$39=0,"",IF(C221="[for completion]","",IF(C221="","",C221/$C$39)))</f>
        <v/>
      </c>
      <c r="H221" s="23"/>
      <c r="L221" s="23"/>
      <c r="M221" s="23"/>
      <c r="N221" s="55"/>
    </row>
    <row r="222" spans="1:14" outlineLevel="1" x14ac:dyDescent="0.25">
      <c r="A222" s="25" t="s">
        <v>302</v>
      </c>
      <c r="B222" s="54" t="s">
        <v>97</v>
      </c>
      <c r="C222" s="141"/>
      <c r="E222" s="62"/>
      <c r="F222" s="147" t="str">
        <f t="shared" si="32"/>
        <v/>
      </c>
      <c r="G222" s="147" t="str">
        <f t="shared" si="33"/>
        <v/>
      </c>
      <c r="H222" s="23"/>
      <c r="L222" s="23"/>
      <c r="M222" s="23"/>
      <c r="N222" s="55"/>
    </row>
    <row r="223" spans="1:14" outlineLevel="1" x14ac:dyDescent="0.25">
      <c r="A223" s="25" t="s">
        <v>303</v>
      </c>
      <c r="B223" s="54" t="s">
        <v>97</v>
      </c>
      <c r="C223" s="141"/>
      <c r="E223" s="62"/>
      <c r="F223" s="147" t="str">
        <f t="shared" si="32"/>
        <v/>
      </c>
      <c r="G223" s="147" t="str">
        <f t="shared" si="33"/>
        <v/>
      </c>
      <c r="H223" s="23"/>
      <c r="L223" s="23"/>
      <c r="M223" s="23"/>
      <c r="N223" s="55"/>
    </row>
    <row r="224" spans="1:14" outlineLevel="1" x14ac:dyDescent="0.25">
      <c r="A224" s="25" t="s">
        <v>304</v>
      </c>
      <c r="B224" s="54" t="s">
        <v>97</v>
      </c>
      <c r="C224" s="141"/>
      <c r="E224" s="62"/>
      <c r="F224" s="147" t="str">
        <f t="shared" si="32"/>
        <v/>
      </c>
      <c r="G224" s="147" t="str">
        <f t="shared" si="33"/>
        <v/>
      </c>
      <c r="H224" s="23"/>
      <c r="L224" s="23"/>
      <c r="M224" s="23"/>
      <c r="N224" s="55"/>
    </row>
    <row r="225" spans="1:14" outlineLevel="1" x14ac:dyDescent="0.25">
      <c r="A225" s="25" t="s">
        <v>305</v>
      </c>
      <c r="B225" s="54" t="s">
        <v>97</v>
      </c>
      <c r="C225" s="141"/>
      <c r="E225" s="62"/>
      <c r="F225" s="147" t="str">
        <f t="shared" si="32"/>
        <v/>
      </c>
      <c r="G225" s="147" t="str">
        <f t="shared" si="33"/>
        <v/>
      </c>
      <c r="H225" s="23"/>
      <c r="L225" s="23"/>
      <c r="M225" s="23"/>
    </row>
    <row r="226" spans="1:14" outlineLevel="1" x14ac:dyDescent="0.25">
      <c r="A226" s="25" t="s">
        <v>306</v>
      </c>
      <c r="B226" s="54" t="s">
        <v>97</v>
      </c>
      <c r="C226" s="141"/>
      <c r="E226" s="42"/>
      <c r="F226" s="147" t="str">
        <f t="shared" si="32"/>
        <v/>
      </c>
      <c r="G226" s="147" t="str">
        <f t="shared" si="33"/>
        <v/>
      </c>
      <c r="H226" s="23"/>
      <c r="L226" s="23"/>
      <c r="M226" s="23"/>
    </row>
    <row r="227" spans="1:14" outlineLevel="1" x14ac:dyDescent="0.25">
      <c r="A227" s="25" t="s">
        <v>307</v>
      </c>
      <c r="B227" s="54" t="s">
        <v>97</v>
      </c>
      <c r="C227" s="141"/>
      <c r="E227" s="62"/>
      <c r="F227" s="147" t="str">
        <f t="shared" si="32"/>
        <v/>
      </c>
      <c r="G227" s="147" t="str">
        <f t="shared" si="33"/>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165" t="s">
        <v>1337</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1131</v>
      </c>
      <c r="C231" s="337">
        <v>17673.549285000001</v>
      </c>
      <c r="E231" s="42"/>
      <c r="H231" s="23"/>
      <c r="L231" s="23"/>
      <c r="M231" s="23"/>
    </row>
    <row r="232" spans="1:14" x14ac:dyDescent="0.25">
      <c r="A232" s="25" t="s">
        <v>312</v>
      </c>
      <c r="B232" s="65" t="s">
        <v>313</v>
      </c>
      <c r="C232" s="141" t="s">
        <v>1339</v>
      </c>
      <c r="E232" s="42"/>
      <c r="H232" s="23"/>
      <c r="L232" s="23"/>
      <c r="M232" s="23"/>
    </row>
    <row r="233" spans="1:14" x14ac:dyDescent="0.25">
      <c r="A233" s="25" t="s">
        <v>314</v>
      </c>
      <c r="B233" s="65" t="s">
        <v>315</v>
      </c>
      <c r="C233" s="141" t="s">
        <v>1340</v>
      </c>
      <c r="E233" s="42"/>
      <c r="H233" s="23"/>
      <c r="L233" s="23"/>
      <c r="M233" s="23"/>
    </row>
    <row r="234" spans="1:14" outlineLevel="1" x14ac:dyDescent="0.25">
      <c r="A234" s="25" t="s">
        <v>316</v>
      </c>
      <c r="B234" s="40" t="s">
        <v>317</v>
      </c>
      <c r="C234" s="142" t="s">
        <v>954</v>
      </c>
      <c r="D234" s="42"/>
      <c r="E234" s="42"/>
      <c r="H234" s="23"/>
      <c r="L234" s="23"/>
      <c r="M234" s="23"/>
    </row>
    <row r="235" spans="1:14" outlineLevel="1" x14ac:dyDescent="0.25">
      <c r="A235" s="25" t="s">
        <v>318</v>
      </c>
      <c r="B235" s="40" t="s">
        <v>319</v>
      </c>
      <c r="C235" s="142" t="s">
        <v>954</v>
      </c>
      <c r="D235" s="42"/>
      <c r="E235" s="42"/>
      <c r="H235" s="23"/>
      <c r="L235" s="23"/>
      <c r="M235" s="23"/>
    </row>
    <row r="236" spans="1:14" outlineLevel="1" x14ac:dyDescent="0.25">
      <c r="A236" s="25" t="s">
        <v>320</v>
      </c>
      <c r="B236" s="40" t="s">
        <v>321</v>
      </c>
      <c r="C236" s="142" t="s">
        <v>954</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IF(ISREF(INDIRECT("'B1. HTT Mortgage Assets'!A1")),ROW('B1. HTT Mortgage Assets'!B43)&amp;" for Mortgage Assets","")</f>
        <v>43 for Mortgage Assets</v>
      </c>
      <c r="D290" s="70" t="str">
        <f>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IF(ISREF(INDIRECT("'B1. HTT Mortgage Assets'!A1")),ROW('B1. HTT Mortgage Assets'!B186)&amp;" for Residential Mortgage Assets","")</f>
        <v>186 for Residential Mortgage Assets</v>
      </c>
      <c r="D292" s="70" t="str">
        <f>IF(ISREF(INDIRECT("'B1. HTT Mortgage Assets'!A1")),ROW('B1. HTT Mortgage Assets'!B287 )&amp; " for Commercial Mortgage Assets","")</f>
        <v>287 for Commercial Mortgage Assets</v>
      </c>
      <c r="E292" s="71"/>
      <c r="F292" s="70" t="str">
        <f>IF(ISREF(INDIRECT("'B2. HTT Public Sector Assets'!A1")),ROW(#REF!)&amp; " for Public Sector Assets","")</f>
        <v/>
      </c>
      <c r="G292" s="71"/>
      <c r="H292" s="23"/>
      <c r="I292" s="40"/>
      <c r="J292" s="66"/>
      <c r="K292" s="70"/>
      <c r="L292" s="71"/>
      <c r="N292" s="71"/>
    </row>
    <row r="293" spans="1:14" x14ac:dyDescent="0.25">
      <c r="A293" s="25" t="s">
        <v>383</v>
      </c>
      <c r="B293" s="40" t="s">
        <v>384</v>
      </c>
      <c r="C293" s="70" t="str">
        <f>IF(ISREF(INDIRECT("'B1. HTT Mortgage Assets'!A1")),ROW('B1. HTT Mortgage Assets'!B149)&amp;" for Mortgage Assets","")</f>
        <v>149 for Mortgage Assets</v>
      </c>
      <c r="D293" s="70" t="str">
        <f>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IF(ISREF(INDIRECT("'B1. HTT Mortgage Assets'!A1")),ROW('B1. HTT Mortgage Assets'!B179)&amp; " for Mortgage Assets","")</f>
        <v>179 for Mortgage Assets</v>
      </c>
      <c r="D300" s="70" t="str">
        <f>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5"/>
    </row>
    <row r="306" spans="1:14" outlineLevel="1" x14ac:dyDescent="0.25">
      <c r="A306" s="25" t="s">
        <v>404</v>
      </c>
      <c r="B306" s="40"/>
      <c r="C306" s="70"/>
      <c r="D306" s="70"/>
      <c r="E306" s="71"/>
      <c r="H306" s="23"/>
      <c r="I306" s="40"/>
      <c r="J306" s="70"/>
      <c r="K306" s="70"/>
      <c r="L306" s="71"/>
      <c r="N306" s="55"/>
    </row>
    <row r="307" spans="1:14" outlineLevel="1" x14ac:dyDescent="0.25">
      <c r="A307" s="25" t="s">
        <v>405</v>
      </c>
      <c r="B307" s="40"/>
      <c r="C307" s="70"/>
      <c r="D307" s="70"/>
      <c r="E307" s="71"/>
      <c r="H307" s="23"/>
      <c r="I307" s="40"/>
      <c r="J307" s="70"/>
      <c r="K307" s="70"/>
      <c r="L307" s="71"/>
      <c r="N307" s="55"/>
    </row>
    <row r="308" spans="1:14" outlineLevel="1" x14ac:dyDescent="0.25">
      <c r="A308" s="25" t="s">
        <v>406</v>
      </c>
      <c r="B308" s="40"/>
      <c r="C308" s="70"/>
      <c r="D308" s="70"/>
      <c r="E308" s="71"/>
      <c r="H308" s="23"/>
      <c r="I308" s="40"/>
      <c r="J308" s="70"/>
      <c r="K308" s="70"/>
      <c r="L308" s="71"/>
      <c r="N308" s="55"/>
    </row>
    <row r="309" spans="1:14" outlineLevel="1" x14ac:dyDescent="0.25">
      <c r="A309" s="25" t="s">
        <v>407</v>
      </c>
      <c r="B309" s="40"/>
      <c r="C309" s="70"/>
      <c r="D309" s="70"/>
      <c r="E309" s="71"/>
      <c r="H309" s="23"/>
      <c r="I309" s="40"/>
      <c r="J309" s="70"/>
      <c r="K309" s="70"/>
      <c r="L309" s="71"/>
      <c r="N309" s="55"/>
    </row>
    <row r="310" spans="1:14" outlineLevel="1" x14ac:dyDescent="0.25">
      <c r="A310" s="25" t="s">
        <v>408</v>
      </c>
      <c r="H310" s="23"/>
      <c r="N310" s="55"/>
    </row>
    <row r="311" spans="1:14" ht="37.5" x14ac:dyDescent="0.25">
      <c r="A311" s="37"/>
      <c r="B311" s="36" t="s">
        <v>29</v>
      </c>
      <c r="C311" s="37"/>
      <c r="D311" s="37"/>
      <c r="E311" s="37"/>
      <c r="F311" s="37"/>
      <c r="G311" s="38"/>
      <c r="H311" s="23"/>
      <c r="I311" s="29"/>
      <c r="J311" s="31"/>
      <c r="K311" s="31"/>
      <c r="L311" s="31"/>
      <c r="M311" s="31"/>
      <c r="N311" s="55"/>
    </row>
    <row r="312" spans="1:14" x14ac:dyDescent="0.25">
      <c r="A312" s="25" t="s">
        <v>5</v>
      </c>
      <c r="B312" s="48" t="s">
        <v>409</v>
      </c>
      <c r="C312" s="166">
        <f>ROW(B173)</f>
        <v>173</v>
      </c>
      <c r="H312" s="23"/>
      <c r="I312" s="48"/>
      <c r="J312" s="70"/>
      <c r="N312" s="55"/>
    </row>
    <row r="313" spans="1:14" outlineLevel="1" x14ac:dyDescent="0.25">
      <c r="A313" s="25" t="s">
        <v>410</v>
      </c>
      <c r="B313" s="48"/>
      <c r="C313" s="70"/>
      <c r="H313" s="23"/>
      <c r="I313" s="48"/>
      <c r="J313" s="70"/>
      <c r="N313" s="55"/>
    </row>
    <row r="314" spans="1:14" outlineLevel="1" x14ac:dyDescent="0.25">
      <c r="A314" s="25" t="s">
        <v>411</v>
      </c>
      <c r="B314" s="48"/>
      <c r="C314" s="70"/>
      <c r="H314" s="23"/>
      <c r="I314" s="48"/>
      <c r="J314" s="70"/>
      <c r="N314" s="55"/>
    </row>
    <row r="315" spans="1:14" outlineLevel="1" x14ac:dyDescent="0.25">
      <c r="A315" s="25" t="s">
        <v>412</v>
      </c>
      <c r="B315" s="48"/>
      <c r="C315" s="70"/>
      <c r="H315" s="23"/>
      <c r="I315" s="48"/>
      <c r="J315" s="70"/>
      <c r="N315" s="55"/>
    </row>
    <row r="316" spans="1:14" outlineLevel="1" x14ac:dyDescent="0.25">
      <c r="A316" s="25" t="s">
        <v>413</v>
      </c>
      <c r="B316" s="48"/>
      <c r="C316" s="70"/>
      <c r="H316" s="23"/>
      <c r="I316" s="48"/>
      <c r="J316" s="70"/>
      <c r="N316" s="55"/>
    </row>
    <row r="317" spans="1:14" outlineLevel="1" x14ac:dyDescent="0.25">
      <c r="A317" s="25" t="s">
        <v>414</v>
      </c>
      <c r="B317" s="48"/>
      <c r="C317" s="70"/>
      <c r="H317" s="23"/>
      <c r="I317" s="48"/>
      <c r="J317" s="70"/>
      <c r="N317" s="55"/>
    </row>
    <row r="318" spans="1:14" outlineLevel="1" x14ac:dyDescent="0.25">
      <c r="A318" s="25" t="s">
        <v>415</v>
      </c>
      <c r="B318" s="48"/>
      <c r="C318" s="70"/>
      <c r="H318" s="23"/>
      <c r="I318" s="48"/>
      <c r="J318" s="70"/>
      <c r="N318" s="55"/>
    </row>
    <row r="319" spans="1:14" ht="18.75" x14ac:dyDescent="0.25">
      <c r="A319" s="37"/>
      <c r="B319" s="36" t="s">
        <v>30</v>
      </c>
      <c r="C319" s="37"/>
      <c r="D319" s="37"/>
      <c r="E319" s="37"/>
      <c r="F319" s="37"/>
      <c r="G319" s="38"/>
      <c r="H319" s="23"/>
      <c r="I319" s="29"/>
      <c r="J319" s="31"/>
      <c r="K319" s="31"/>
      <c r="L319" s="31"/>
      <c r="M319" s="31"/>
      <c r="N319" s="55"/>
    </row>
    <row r="320" spans="1:14" ht="15" customHeight="1" outlineLevel="1" x14ac:dyDescent="0.25">
      <c r="A320" s="44"/>
      <c r="B320" s="45" t="s">
        <v>416</v>
      </c>
      <c r="C320" s="44"/>
      <c r="D320" s="44"/>
      <c r="E320" s="46"/>
      <c r="F320" s="47"/>
      <c r="G320" s="47"/>
      <c r="H320" s="23"/>
      <c r="L320" s="23"/>
      <c r="M320" s="23"/>
      <c r="N320" s="55"/>
    </row>
    <row r="321" spans="1:14" outlineLevel="1" x14ac:dyDescent="0.25">
      <c r="A321" s="25" t="s">
        <v>417</v>
      </c>
      <c r="B321" s="40" t="s">
        <v>418</v>
      </c>
      <c r="C321" s="25" t="s">
        <v>951</v>
      </c>
      <c r="H321" s="23"/>
      <c r="I321" s="55"/>
      <c r="J321" s="55"/>
      <c r="K321" s="55"/>
      <c r="L321" s="55"/>
      <c r="M321" s="55"/>
      <c r="N321" s="55"/>
    </row>
    <row r="322" spans="1:14" outlineLevel="1" x14ac:dyDescent="0.25">
      <c r="A322" s="25" t="s">
        <v>419</v>
      </c>
      <c r="B322" s="40" t="s">
        <v>420</v>
      </c>
      <c r="C322" s="25" t="s">
        <v>1341</v>
      </c>
      <c r="H322" s="23"/>
      <c r="I322" s="55"/>
      <c r="J322" s="55"/>
      <c r="K322" s="55"/>
      <c r="L322" s="55"/>
      <c r="M322" s="55"/>
      <c r="N322" s="55"/>
    </row>
    <row r="323" spans="1:14" outlineLevel="1" x14ac:dyDescent="0.25">
      <c r="A323" s="25" t="s">
        <v>421</v>
      </c>
      <c r="B323" s="40" t="s">
        <v>422</v>
      </c>
      <c r="C323" s="25" t="s">
        <v>1334</v>
      </c>
      <c r="H323" s="23"/>
      <c r="I323" s="55"/>
      <c r="J323" s="55"/>
      <c r="K323" s="55"/>
      <c r="L323" s="55"/>
      <c r="M323" s="55"/>
      <c r="N323" s="55"/>
    </row>
    <row r="324" spans="1:14" outlineLevel="1" x14ac:dyDescent="0.25">
      <c r="A324" s="25" t="s">
        <v>423</v>
      </c>
      <c r="B324" s="40" t="s">
        <v>424</v>
      </c>
      <c r="C324" s="25" t="s">
        <v>1334</v>
      </c>
      <c r="H324" s="23"/>
      <c r="I324" s="55"/>
      <c r="J324" s="55"/>
      <c r="K324" s="55"/>
      <c r="L324" s="55"/>
      <c r="M324" s="55"/>
      <c r="N324" s="55"/>
    </row>
    <row r="325" spans="1:14" outlineLevel="1" x14ac:dyDescent="0.25">
      <c r="A325" s="25" t="s">
        <v>425</v>
      </c>
      <c r="B325" s="40" t="s">
        <v>426</v>
      </c>
      <c r="C325" s="25" t="s">
        <v>951</v>
      </c>
      <c r="H325" s="23"/>
      <c r="I325" s="55"/>
      <c r="J325" s="55"/>
      <c r="K325" s="55"/>
      <c r="L325" s="55"/>
      <c r="M325" s="55"/>
      <c r="N325" s="55"/>
    </row>
    <row r="326" spans="1:14" outlineLevel="1" x14ac:dyDescent="0.25">
      <c r="A326" s="25" t="s">
        <v>427</v>
      </c>
      <c r="B326" s="40" t="s">
        <v>428</v>
      </c>
      <c r="C326" s="25" t="s">
        <v>1334</v>
      </c>
      <c r="H326" s="23"/>
      <c r="I326" s="55"/>
      <c r="J326" s="55"/>
      <c r="K326" s="55"/>
      <c r="L326" s="55"/>
      <c r="M326" s="55"/>
      <c r="N326" s="55"/>
    </row>
    <row r="327" spans="1:14" outlineLevel="1" x14ac:dyDescent="0.25">
      <c r="A327" s="25" t="s">
        <v>429</v>
      </c>
      <c r="B327" s="40" t="s">
        <v>430</v>
      </c>
      <c r="C327" s="25" t="s">
        <v>1334</v>
      </c>
      <c r="H327" s="23"/>
      <c r="I327" s="55"/>
      <c r="J327" s="55"/>
      <c r="K327" s="55"/>
      <c r="L327" s="55"/>
      <c r="M327" s="55"/>
      <c r="N327" s="55"/>
    </row>
    <row r="328" spans="1:14" outlineLevel="1" x14ac:dyDescent="0.25">
      <c r="A328" s="25" t="s">
        <v>431</v>
      </c>
      <c r="B328" s="40" t="s">
        <v>432</v>
      </c>
      <c r="C328" s="25" t="s">
        <v>1334</v>
      </c>
      <c r="H328" s="23"/>
      <c r="I328" s="55"/>
      <c r="J328" s="55"/>
      <c r="K328" s="55"/>
      <c r="L328" s="55"/>
      <c r="M328" s="55"/>
      <c r="N328" s="55"/>
    </row>
    <row r="329" spans="1:14" outlineLevel="1" x14ac:dyDescent="0.25">
      <c r="A329" s="25" t="s">
        <v>433</v>
      </c>
      <c r="B329" s="40" t="s">
        <v>434</v>
      </c>
      <c r="C329" s="25" t="s">
        <v>1342</v>
      </c>
      <c r="H329" s="23"/>
      <c r="I329" s="55"/>
      <c r="J329" s="55"/>
      <c r="K329" s="55"/>
      <c r="L329" s="55"/>
      <c r="M329" s="55"/>
      <c r="N329" s="55"/>
    </row>
    <row r="330" spans="1:14" ht="27.75" customHeight="1" outlineLevel="1" x14ac:dyDescent="0.25">
      <c r="A330" s="25" t="s">
        <v>435</v>
      </c>
      <c r="B330" s="338" t="s">
        <v>1343</v>
      </c>
      <c r="C330" s="339" t="s">
        <v>1352</v>
      </c>
      <c r="H330" s="23"/>
      <c r="I330" s="55"/>
      <c r="J330" s="55"/>
      <c r="K330" s="55"/>
      <c r="L330" s="55"/>
      <c r="M330" s="55"/>
      <c r="N330" s="55"/>
    </row>
    <row r="331" spans="1:14" ht="66" customHeight="1" outlineLevel="1" x14ac:dyDescent="0.25">
      <c r="A331" s="25" t="s">
        <v>437</v>
      </c>
      <c r="B331" s="338" t="s">
        <v>1344</v>
      </c>
      <c r="C331" s="340" t="s">
        <v>1349</v>
      </c>
      <c r="H331" s="23"/>
      <c r="I331" s="55"/>
      <c r="J331" s="55"/>
      <c r="K331" s="55"/>
      <c r="L331" s="55"/>
      <c r="M331" s="55"/>
      <c r="N331" s="55"/>
    </row>
    <row r="332" spans="1:14" ht="24.75" customHeight="1" outlineLevel="1" x14ac:dyDescent="0.25">
      <c r="A332" s="25" t="s">
        <v>438</v>
      </c>
      <c r="B332" s="338" t="s">
        <v>1345</v>
      </c>
      <c r="C332" s="25" t="s">
        <v>1350</v>
      </c>
      <c r="H332" s="23"/>
      <c r="I332" s="55"/>
      <c r="J332" s="55"/>
      <c r="K332" s="55"/>
      <c r="L332" s="55"/>
      <c r="M332" s="55"/>
      <c r="N332" s="55"/>
    </row>
    <row r="333" spans="1:14" ht="50.25" customHeight="1" outlineLevel="1" x14ac:dyDescent="0.25">
      <c r="A333" s="25" t="s">
        <v>439</v>
      </c>
      <c r="B333" s="338" t="s">
        <v>1346</v>
      </c>
      <c r="H333" s="23"/>
      <c r="I333" s="55"/>
      <c r="J333" s="55"/>
      <c r="K333" s="55"/>
      <c r="L333" s="55"/>
      <c r="M333" s="55"/>
      <c r="N333" s="55"/>
    </row>
    <row r="334" spans="1:14" ht="57" customHeight="1" outlineLevel="1" x14ac:dyDescent="0.25">
      <c r="A334" s="25" t="s">
        <v>440</v>
      </c>
      <c r="B334" s="338" t="s">
        <v>1347</v>
      </c>
      <c r="H334" s="23"/>
      <c r="I334" s="55"/>
      <c r="J334" s="55"/>
      <c r="K334" s="55"/>
      <c r="L334" s="55"/>
      <c r="M334" s="55"/>
      <c r="N334" s="55"/>
    </row>
    <row r="335" spans="1:14" ht="45.75" customHeight="1" outlineLevel="1" x14ac:dyDescent="0.25">
      <c r="A335" s="25" t="s">
        <v>441</v>
      </c>
      <c r="B335" s="338" t="s">
        <v>1348</v>
      </c>
      <c r="C335" s="341" t="s">
        <v>1351</v>
      </c>
      <c r="H335" s="23"/>
      <c r="I335" s="55"/>
      <c r="J335" s="55"/>
      <c r="K335" s="55"/>
      <c r="L335" s="55"/>
      <c r="M335" s="55"/>
      <c r="N335" s="55"/>
    </row>
    <row r="336" spans="1:14" outlineLevel="1" x14ac:dyDescent="0.25">
      <c r="A336" s="25" t="s">
        <v>442</v>
      </c>
      <c r="B336" s="54" t="s">
        <v>436</v>
      </c>
      <c r="C336" s="49"/>
      <c r="D336" s="49"/>
      <c r="E336" s="49"/>
      <c r="F336" s="49"/>
      <c r="H336" s="23"/>
      <c r="I336" s="55"/>
      <c r="J336" s="55"/>
      <c r="K336" s="55"/>
      <c r="L336" s="55"/>
      <c r="M336" s="55"/>
      <c r="N336" s="55"/>
    </row>
    <row r="337" spans="1:14" outlineLevel="1" x14ac:dyDescent="0.25">
      <c r="A337" s="25" t="s">
        <v>443</v>
      </c>
      <c r="B337" s="54" t="s">
        <v>436</v>
      </c>
      <c r="H337" s="23"/>
      <c r="I337" s="55"/>
      <c r="J337" s="55"/>
      <c r="K337" s="55"/>
      <c r="L337" s="55"/>
      <c r="M337" s="55"/>
      <c r="N337" s="55"/>
    </row>
    <row r="338" spans="1:14" outlineLevel="1" x14ac:dyDescent="0.25">
      <c r="A338" s="25" t="s">
        <v>444</v>
      </c>
      <c r="B338" s="54" t="s">
        <v>436</v>
      </c>
      <c r="H338" s="23"/>
      <c r="I338" s="55"/>
      <c r="J338" s="55"/>
      <c r="K338" s="55"/>
      <c r="L338" s="55"/>
      <c r="M338" s="55"/>
      <c r="N338" s="55"/>
    </row>
    <row r="339" spans="1:14" outlineLevel="1" x14ac:dyDescent="0.25">
      <c r="A339" s="25" t="s">
        <v>445</v>
      </c>
      <c r="B339" s="54" t="s">
        <v>436</v>
      </c>
      <c r="H339" s="23"/>
      <c r="I339" s="55"/>
      <c r="J339" s="55"/>
      <c r="K339" s="55"/>
      <c r="L339" s="55"/>
      <c r="M339" s="55"/>
      <c r="N339" s="55"/>
    </row>
    <row r="340" spans="1:14" outlineLevel="1" x14ac:dyDescent="0.25">
      <c r="A340" s="25" t="s">
        <v>446</v>
      </c>
      <c r="B340" s="54" t="s">
        <v>436</v>
      </c>
      <c r="H340" s="23"/>
      <c r="I340" s="55"/>
      <c r="J340" s="55"/>
      <c r="K340" s="55"/>
      <c r="L340" s="55"/>
      <c r="M340" s="55"/>
      <c r="N340" s="55"/>
    </row>
    <row r="341" spans="1:14" outlineLevel="1" x14ac:dyDescent="0.25">
      <c r="A341" s="25" t="s">
        <v>447</v>
      </c>
      <c r="B341" s="54" t="s">
        <v>436</v>
      </c>
      <c r="H341" s="23"/>
      <c r="I341" s="55"/>
      <c r="J341" s="55"/>
      <c r="K341" s="55"/>
      <c r="L341" s="55"/>
      <c r="M341" s="55"/>
      <c r="N341" s="55"/>
    </row>
    <row r="342" spans="1:14" outlineLevel="1" x14ac:dyDescent="0.25">
      <c r="A342" s="25" t="s">
        <v>448</v>
      </c>
      <c r="B342" s="54" t="s">
        <v>436</v>
      </c>
      <c r="H342" s="23"/>
      <c r="I342" s="55"/>
      <c r="J342" s="55"/>
      <c r="K342" s="55"/>
      <c r="L342" s="55"/>
      <c r="M342" s="55"/>
      <c r="N342" s="55"/>
    </row>
    <row r="343" spans="1:14" outlineLevel="1" x14ac:dyDescent="0.25">
      <c r="A343" s="25" t="s">
        <v>449</v>
      </c>
      <c r="B343" s="54" t="s">
        <v>436</v>
      </c>
      <c r="H343" s="23"/>
      <c r="I343" s="55"/>
      <c r="J343" s="55"/>
      <c r="K343" s="55"/>
      <c r="L343" s="55"/>
      <c r="M343" s="55"/>
      <c r="N343" s="55"/>
    </row>
    <row r="344" spans="1:14" outlineLevel="1" x14ac:dyDescent="0.25">
      <c r="A344" s="25" t="s">
        <v>450</v>
      </c>
      <c r="B344" s="54" t="s">
        <v>436</v>
      </c>
      <c r="H344" s="23"/>
      <c r="I344" s="55"/>
      <c r="J344" s="55"/>
      <c r="K344" s="55"/>
      <c r="L344" s="55"/>
      <c r="M344" s="55"/>
      <c r="N344" s="55"/>
    </row>
    <row r="345" spans="1:14" outlineLevel="1" x14ac:dyDescent="0.25">
      <c r="A345" s="25" t="s">
        <v>451</v>
      </c>
      <c r="B345" s="54" t="s">
        <v>436</v>
      </c>
      <c r="H345" s="23"/>
      <c r="I345" s="55"/>
      <c r="J345" s="55"/>
      <c r="K345" s="55"/>
      <c r="L345" s="55"/>
      <c r="M345" s="55"/>
      <c r="N345" s="55"/>
    </row>
    <row r="346" spans="1:14" outlineLevel="1" x14ac:dyDescent="0.25">
      <c r="A346" s="25" t="s">
        <v>452</v>
      </c>
      <c r="B346" s="54" t="s">
        <v>436</v>
      </c>
      <c r="H346" s="23"/>
      <c r="I346" s="55"/>
      <c r="J346" s="55"/>
      <c r="K346" s="55"/>
      <c r="L346" s="55"/>
      <c r="M346" s="55"/>
      <c r="N346" s="55"/>
    </row>
    <row r="347" spans="1:14" outlineLevel="1" x14ac:dyDescent="0.25">
      <c r="A347" s="25" t="s">
        <v>453</v>
      </c>
      <c r="B347" s="54" t="s">
        <v>436</v>
      </c>
      <c r="H347" s="23"/>
      <c r="I347" s="55"/>
      <c r="J347" s="55"/>
      <c r="K347" s="55"/>
      <c r="L347" s="55"/>
      <c r="M347" s="55"/>
      <c r="N347" s="55"/>
    </row>
    <row r="348" spans="1:14" outlineLevel="1" x14ac:dyDescent="0.25">
      <c r="A348" s="25" t="s">
        <v>454</v>
      </c>
      <c r="B348" s="54" t="s">
        <v>436</v>
      </c>
      <c r="H348" s="23"/>
      <c r="I348" s="55"/>
      <c r="J348" s="55"/>
      <c r="K348" s="55"/>
      <c r="L348" s="55"/>
      <c r="M348" s="55"/>
      <c r="N348" s="55"/>
    </row>
    <row r="349" spans="1:14" outlineLevel="1" x14ac:dyDescent="0.25">
      <c r="A349" s="25" t="s">
        <v>455</v>
      </c>
      <c r="B349" s="54" t="s">
        <v>436</v>
      </c>
      <c r="H349" s="23"/>
      <c r="I349" s="55"/>
      <c r="J349" s="55"/>
      <c r="K349" s="55"/>
      <c r="L349" s="55"/>
      <c r="M349" s="55"/>
      <c r="N349" s="55"/>
    </row>
    <row r="350" spans="1:14" outlineLevel="1" x14ac:dyDescent="0.25">
      <c r="A350" s="25" t="s">
        <v>456</v>
      </c>
      <c r="B350" s="54" t="s">
        <v>436</v>
      </c>
      <c r="H350" s="23"/>
      <c r="I350" s="55"/>
      <c r="J350" s="55"/>
      <c r="K350" s="55"/>
      <c r="L350" s="55"/>
      <c r="M350" s="55"/>
      <c r="N350" s="55"/>
    </row>
    <row r="351" spans="1:14" outlineLevel="1" x14ac:dyDescent="0.25">
      <c r="A351" s="25" t="s">
        <v>457</v>
      </c>
      <c r="B351" s="54" t="s">
        <v>436</v>
      </c>
      <c r="H351" s="23"/>
      <c r="I351" s="55"/>
      <c r="J351" s="55"/>
      <c r="K351" s="55"/>
      <c r="L351" s="55"/>
      <c r="M351" s="55"/>
      <c r="N351" s="55"/>
    </row>
    <row r="352" spans="1:14" outlineLevel="1" x14ac:dyDescent="0.25">
      <c r="A352" s="25" t="s">
        <v>458</v>
      </c>
      <c r="B352" s="54" t="s">
        <v>436</v>
      </c>
      <c r="H352" s="23"/>
      <c r="I352" s="55"/>
      <c r="J352" s="55"/>
      <c r="K352" s="55"/>
      <c r="L352" s="55"/>
      <c r="M352" s="55"/>
      <c r="N352" s="55"/>
    </row>
    <row r="353" spans="1:14" outlineLevel="1" x14ac:dyDescent="0.25">
      <c r="A353" s="25" t="s">
        <v>459</v>
      </c>
      <c r="B353" s="54" t="s">
        <v>436</v>
      </c>
      <c r="H353" s="23"/>
      <c r="I353" s="55"/>
      <c r="J353" s="55"/>
      <c r="K353" s="55"/>
      <c r="L353" s="55"/>
      <c r="M353" s="55"/>
      <c r="N353" s="55"/>
    </row>
    <row r="354" spans="1:14" outlineLevel="1" x14ac:dyDescent="0.25">
      <c r="A354" s="25" t="s">
        <v>460</v>
      </c>
      <c r="B354" s="54" t="s">
        <v>436</v>
      </c>
      <c r="H354" s="23"/>
      <c r="I354" s="55"/>
      <c r="J354" s="55"/>
      <c r="K354" s="55"/>
      <c r="L354" s="55"/>
      <c r="M354" s="55"/>
      <c r="N354" s="55"/>
    </row>
    <row r="355" spans="1:14" outlineLevel="1" x14ac:dyDescent="0.25">
      <c r="A355" s="25" t="s">
        <v>461</v>
      </c>
      <c r="B355" s="54" t="s">
        <v>436</v>
      </c>
      <c r="H355" s="23"/>
      <c r="I355" s="55"/>
      <c r="J355" s="55"/>
      <c r="K355" s="55"/>
      <c r="L355" s="55"/>
      <c r="M355" s="55"/>
      <c r="N355" s="55"/>
    </row>
    <row r="356" spans="1:14" outlineLevel="1" x14ac:dyDescent="0.25">
      <c r="A356" s="25" t="s">
        <v>462</v>
      </c>
      <c r="B356" s="54" t="s">
        <v>436</v>
      </c>
      <c r="H356" s="23"/>
      <c r="I356" s="55"/>
      <c r="J356" s="55"/>
      <c r="K356" s="55"/>
      <c r="L356" s="55"/>
      <c r="M356" s="55"/>
      <c r="N356" s="55"/>
    </row>
    <row r="357" spans="1:14" outlineLevel="1" x14ac:dyDescent="0.25">
      <c r="A357" s="25" t="s">
        <v>463</v>
      </c>
      <c r="B357" s="54" t="s">
        <v>436</v>
      </c>
      <c r="H357" s="23"/>
      <c r="I357" s="55"/>
      <c r="J357" s="55"/>
      <c r="K357" s="55"/>
      <c r="L357" s="55"/>
      <c r="M357" s="55"/>
      <c r="N357" s="55"/>
    </row>
    <row r="358" spans="1:14" outlineLevel="1" x14ac:dyDescent="0.25">
      <c r="A358" s="25" t="s">
        <v>464</v>
      </c>
      <c r="B358" s="54" t="s">
        <v>436</v>
      </c>
      <c r="H358" s="23"/>
      <c r="I358" s="55"/>
      <c r="J358" s="55"/>
      <c r="K358" s="55"/>
      <c r="L358" s="55"/>
      <c r="M358" s="55"/>
      <c r="N358" s="55"/>
    </row>
    <row r="359" spans="1:14" outlineLevel="1" x14ac:dyDescent="0.25">
      <c r="A359" s="25" t="s">
        <v>465</v>
      </c>
      <c r="B359" s="54" t="s">
        <v>436</v>
      </c>
      <c r="H359" s="23"/>
      <c r="I359" s="55"/>
      <c r="J359" s="55"/>
      <c r="K359" s="55"/>
      <c r="L359" s="55"/>
      <c r="M359" s="55"/>
      <c r="N359" s="55"/>
    </row>
    <row r="360" spans="1:14" outlineLevel="1" x14ac:dyDescent="0.25">
      <c r="A360" s="25" t="s">
        <v>466</v>
      </c>
      <c r="B360" s="54" t="s">
        <v>436</v>
      </c>
      <c r="H360" s="23"/>
      <c r="I360" s="55"/>
      <c r="J360" s="55"/>
      <c r="K360" s="55"/>
      <c r="L360" s="55"/>
      <c r="M360" s="55"/>
      <c r="N360" s="55"/>
    </row>
    <row r="361" spans="1:14" outlineLevel="1" x14ac:dyDescent="0.25">
      <c r="A361" s="25" t="s">
        <v>467</v>
      </c>
      <c r="B361" s="54" t="s">
        <v>436</v>
      </c>
      <c r="H361" s="23"/>
      <c r="I361" s="55"/>
      <c r="J361" s="55"/>
      <c r="K361" s="55"/>
      <c r="L361" s="55"/>
      <c r="M361" s="55"/>
      <c r="N361" s="55"/>
    </row>
    <row r="362" spans="1:14" outlineLevel="1" x14ac:dyDescent="0.25">
      <c r="A362" s="25" t="s">
        <v>468</v>
      </c>
      <c r="B362" s="54" t="s">
        <v>436</v>
      </c>
      <c r="H362" s="23"/>
      <c r="I362" s="55"/>
      <c r="J362" s="55"/>
      <c r="K362" s="55"/>
      <c r="L362" s="55"/>
      <c r="M362" s="55"/>
      <c r="N362" s="55"/>
    </row>
    <row r="363" spans="1:14" outlineLevel="1" x14ac:dyDescent="0.25">
      <c r="A363" s="25" t="s">
        <v>469</v>
      </c>
      <c r="B363" s="54" t="s">
        <v>436</v>
      </c>
      <c r="H363" s="23"/>
      <c r="I363" s="55"/>
      <c r="J363" s="55"/>
      <c r="K363" s="55"/>
      <c r="L363" s="55"/>
      <c r="M363" s="55"/>
      <c r="N363" s="55"/>
    </row>
    <row r="364" spans="1:14" outlineLevel="1" x14ac:dyDescent="0.25">
      <c r="A364" s="25" t="s">
        <v>470</v>
      </c>
      <c r="B364" s="54" t="s">
        <v>436</v>
      </c>
      <c r="H364" s="23"/>
      <c r="I364" s="55"/>
      <c r="J364" s="55"/>
      <c r="K364" s="55"/>
      <c r="L364" s="55"/>
      <c r="M364" s="55"/>
      <c r="N364" s="55"/>
    </row>
    <row r="365" spans="1:14" outlineLevel="1" x14ac:dyDescent="0.25">
      <c r="A365" s="25" t="s">
        <v>471</v>
      </c>
      <c r="B365" s="54" t="s">
        <v>436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display="mailto:Natalia.Cooney@boi.com"/>
    <hyperlink ref="C16"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election activeCell="E353" sqref="E353"/>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39" t="s">
        <v>472</v>
      </c>
      <c r="B1" s="139"/>
      <c r="C1" s="98"/>
      <c r="D1" s="98"/>
      <c r="E1" s="98"/>
      <c r="F1" s="145" t="s">
        <v>1324</v>
      </c>
    </row>
    <row r="2" spans="1:7" ht="15.75" thickBot="1" x14ac:dyDescent="0.3">
      <c r="A2" s="98"/>
      <c r="B2" s="98"/>
      <c r="C2" s="98"/>
      <c r="D2" s="98"/>
      <c r="E2" s="98"/>
      <c r="F2" s="98"/>
    </row>
    <row r="3" spans="1:7" ht="19.5" thickBot="1" x14ac:dyDescent="0.3">
      <c r="A3" s="100"/>
      <c r="B3" s="101" t="s">
        <v>21</v>
      </c>
      <c r="C3" s="102" t="s">
        <v>22</v>
      </c>
      <c r="D3" s="100"/>
      <c r="E3" s="100"/>
      <c r="F3" s="98"/>
      <c r="G3" s="100"/>
    </row>
    <row r="4" spans="1:7" ht="15.75" thickBot="1" x14ac:dyDescent="0.3"/>
    <row r="5" spans="1:7" ht="18.75" x14ac:dyDescent="0.25">
      <c r="A5" s="104"/>
      <c r="B5" s="105" t="s">
        <v>473</v>
      </c>
      <c r="C5" s="104"/>
      <c r="E5" s="106"/>
      <c r="F5" s="106"/>
    </row>
    <row r="6" spans="1:7" x14ac:dyDescent="0.25">
      <c r="B6" s="107" t="s">
        <v>474</v>
      </c>
    </row>
    <row r="7" spans="1:7" x14ac:dyDescent="0.25">
      <c r="B7" s="108" t="s">
        <v>475</v>
      </c>
    </row>
    <row r="8" spans="1:7" ht="15.75" thickBot="1" x14ac:dyDescent="0.3">
      <c r="B8" s="109" t="s">
        <v>476</v>
      </c>
    </row>
    <row r="9" spans="1:7" x14ac:dyDescent="0.25">
      <c r="B9" s="110"/>
    </row>
    <row r="10" spans="1:7" ht="37.5" x14ac:dyDescent="0.25">
      <c r="A10" s="111" t="s">
        <v>31</v>
      </c>
      <c r="B10" s="111" t="s">
        <v>474</v>
      </c>
      <c r="C10" s="112"/>
      <c r="D10" s="112"/>
      <c r="E10" s="112"/>
      <c r="F10" s="112"/>
      <c r="G10" s="113"/>
    </row>
    <row r="11" spans="1:7" ht="15" customHeight="1" x14ac:dyDescent="0.25">
      <c r="A11" s="114"/>
      <c r="B11" s="115" t="s">
        <v>477</v>
      </c>
      <c r="C11" s="114" t="s">
        <v>63</v>
      </c>
      <c r="D11" s="114"/>
      <c r="E11" s="114"/>
      <c r="F11" s="116" t="s">
        <v>478</v>
      </c>
      <c r="G11" s="116"/>
    </row>
    <row r="12" spans="1:7" x14ac:dyDescent="0.25">
      <c r="A12" s="103" t="s">
        <v>479</v>
      </c>
      <c r="B12" s="103" t="s">
        <v>480</v>
      </c>
      <c r="C12" s="156">
        <v>11714</v>
      </c>
      <c r="F12" s="152">
        <f>IF($C$15=0,"",IF(C12="[for completion]","",C12/$C$15))</f>
        <v>1</v>
      </c>
    </row>
    <row r="13" spans="1:7" x14ac:dyDescent="0.25">
      <c r="A13" s="103" t="s">
        <v>481</v>
      </c>
      <c r="B13" s="103" t="s">
        <v>482</v>
      </c>
      <c r="C13" s="156">
        <v>0</v>
      </c>
      <c r="F13" s="152">
        <f>IF($C$15=0,"",IF(C13="[for completion]","",C13/$C$15))</f>
        <v>0</v>
      </c>
    </row>
    <row r="14" spans="1:7" x14ac:dyDescent="0.25">
      <c r="A14" s="103" t="s">
        <v>483</v>
      </c>
      <c r="B14" s="103" t="s">
        <v>93</v>
      </c>
      <c r="C14" s="156">
        <v>0</v>
      </c>
      <c r="F14" s="152">
        <f>IF($C$15=0,"",IF(C14="[for completion]","",C14/$C$15))</f>
        <v>0</v>
      </c>
    </row>
    <row r="15" spans="1:7" x14ac:dyDescent="0.25">
      <c r="A15" s="103" t="s">
        <v>484</v>
      </c>
      <c r="B15" s="118" t="s">
        <v>95</v>
      </c>
      <c r="C15" s="156">
        <f>SUM(C12:C14)</f>
        <v>11714</v>
      </c>
      <c r="F15" s="135">
        <f>SUM(F12:F14)</f>
        <v>1</v>
      </c>
    </row>
    <row r="16" spans="1:7" outlineLevel="1" x14ac:dyDescent="0.25">
      <c r="A16" s="103" t="s">
        <v>485</v>
      </c>
      <c r="B16" s="120" t="s">
        <v>486</v>
      </c>
      <c r="C16" s="153"/>
      <c r="F16" s="152">
        <f t="shared" ref="F16:F26" si="0">IF($C$15=0,"",IF(C16="[for completion]","",C16/$C$15))</f>
        <v>0</v>
      </c>
    </row>
    <row r="17" spans="1:7" outlineLevel="1" x14ac:dyDescent="0.25">
      <c r="A17" s="103" t="s">
        <v>487</v>
      </c>
      <c r="B17" s="120" t="s">
        <v>1136</v>
      </c>
      <c r="C17" s="153"/>
      <c r="F17" s="152">
        <f t="shared" si="0"/>
        <v>0</v>
      </c>
    </row>
    <row r="18" spans="1:7" outlineLevel="1" x14ac:dyDescent="0.25">
      <c r="A18" s="103" t="s">
        <v>488</v>
      </c>
      <c r="B18" s="120" t="s">
        <v>97</v>
      </c>
      <c r="C18" s="153"/>
      <c r="F18" s="152">
        <f t="shared" si="0"/>
        <v>0</v>
      </c>
    </row>
    <row r="19" spans="1:7" outlineLevel="1" x14ac:dyDescent="0.25">
      <c r="A19" s="103" t="s">
        <v>489</v>
      </c>
      <c r="B19" s="120" t="s">
        <v>97</v>
      </c>
      <c r="C19" s="153"/>
      <c r="F19" s="152">
        <f t="shared" si="0"/>
        <v>0</v>
      </c>
    </row>
    <row r="20" spans="1:7" outlineLevel="1" x14ac:dyDescent="0.25">
      <c r="A20" s="103" t="s">
        <v>490</v>
      </c>
      <c r="B20" s="120" t="s">
        <v>97</v>
      </c>
      <c r="C20" s="153"/>
      <c r="F20" s="152">
        <f t="shared" si="0"/>
        <v>0</v>
      </c>
    </row>
    <row r="21" spans="1:7" outlineLevel="1" x14ac:dyDescent="0.25">
      <c r="A21" s="103" t="s">
        <v>491</v>
      </c>
      <c r="B21" s="120" t="s">
        <v>97</v>
      </c>
      <c r="C21" s="153"/>
      <c r="F21" s="152">
        <f t="shared" si="0"/>
        <v>0</v>
      </c>
    </row>
    <row r="22" spans="1:7" outlineLevel="1" x14ac:dyDescent="0.25">
      <c r="A22" s="103" t="s">
        <v>492</v>
      </c>
      <c r="B22" s="120" t="s">
        <v>97</v>
      </c>
      <c r="C22" s="153"/>
      <c r="F22" s="152">
        <f t="shared" si="0"/>
        <v>0</v>
      </c>
    </row>
    <row r="23" spans="1:7" outlineLevel="1" x14ac:dyDescent="0.25">
      <c r="A23" s="103" t="s">
        <v>493</v>
      </c>
      <c r="B23" s="120" t="s">
        <v>97</v>
      </c>
      <c r="C23" s="153"/>
      <c r="F23" s="152">
        <f t="shared" si="0"/>
        <v>0</v>
      </c>
    </row>
    <row r="24" spans="1:7" outlineLevel="1" x14ac:dyDescent="0.25">
      <c r="A24" s="103" t="s">
        <v>494</v>
      </c>
      <c r="B24" s="120" t="s">
        <v>97</v>
      </c>
      <c r="C24" s="153"/>
      <c r="F24" s="152">
        <f t="shared" si="0"/>
        <v>0</v>
      </c>
    </row>
    <row r="25" spans="1:7" outlineLevel="1" x14ac:dyDescent="0.25">
      <c r="A25" s="103" t="s">
        <v>495</v>
      </c>
      <c r="B25" s="120" t="s">
        <v>97</v>
      </c>
      <c r="C25" s="153"/>
      <c r="F25" s="152">
        <f t="shared" si="0"/>
        <v>0</v>
      </c>
    </row>
    <row r="26" spans="1:7" outlineLevel="1" x14ac:dyDescent="0.25">
      <c r="A26" s="103" t="s">
        <v>496</v>
      </c>
      <c r="B26" s="120" t="s">
        <v>97</v>
      </c>
      <c r="C26" s="154"/>
      <c r="D26" s="99"/>
      <c r="E26" s="99"/>
      <c r="F26" s="152">
        <f t="shared" si="0"/>
        <v>0</v>
      </c>
    </row>
    <row r="27" spans="1:7" ht="15" customHeight="1" x14ac:dyDescent="0.25">
      <c r="A27" s="114"/>
      <c r="B27" s="115" t="s">
        <v>497</v>
      </c>
      <c r="C27" s="167" t="s">
        <v>498</v>
      </c>
      <c r="D27" s="114" t="s">
        <v>499</v>
      </c>
      <c r="E27" s="121"/>
      <c r="F27" s="114" t="s">
        <v>500</v>
      </c>
      <c r="G27" s="116"/>
    </row>
    <row r="28" spans="1:7" x14ac:dyDescent="0.25">
      <c r="A28" s="103" t="s">
        <v>501</v>
      </c>
      <c r="B28" s="103" t="s">
        <v>502</v>
      </c>
      <c r="C28" s="156">
        <v>84173</v>
      </c>
      <c r="D28" s="103" t="s">
        <v>954</v>
      </c>
      <c r="F28" s="156">
        <f>C28</f>
        <v>84173</v>
      </c>
    </row>
    <row r="29" spans="1:7" outlineLevel="1" x14ac:dyDescent="0.25">
      <c r="A29" s="103" t="s">
        <v>503</v>
      </c>
      <c r="B29" s="122" t="s">
        <v>504</v>
      </c>
    </row>
    <row r="30" spans="1:7" outlineLevel="1" x14ac:dyDescent="0.25">
      <c r="A30" s="103" t="s">
        <v>505</v>
      </c>
      <c r="B30" s="122" t="s">
        <v>506</v>
      </c>
    </row>
    <row r="31" spans="1:7" outlineLevel="1" x14ac:dyDescent="0.25">
      <c r="A31" s="103" t="s">
        <v>507</v>
      </c>
      <c r="B31" s="122"/>
    </row>
    <row r="32" spans="1:7" outlineLevel="1" x14ac:dyDescent="0.25">
      <c r="A32" s="103" t="s">
        <v>508</v>
      </c>
      <c r="B32" s="122"/>
    </row>
    <row r="33" spans="1:7" outlineLevel="1" x14ac:dyDescent="0.25">
      <c r="A33" s="103" t="s">
        <v>1329</v>
      </c>
      <c r="B33" s="122"/>
    </row>
    <row r="34" spans="1:7" outlineLevel="1" x14ac:dyDescent="0.25">
      <c r="A34" s="103" t="s">
        <v>1330</v>
      </c>
      <c r="B34" s="122"/>
    </row>
    <row r="35" spans="1:7" ht="15" customHeight="1" x14ac:dyDescent="0.25">
      <c r="A35" s="114"/>
      <c r="B35" s="115" t="s">
        <v>509</v>
      </c>
      <c r="C35" s="114" t="s">
        <v>510</v>
      </c>
      <c r="D35" s="114" t="s">
        <v>511</v>
      </c>
      <c r="E35" s="121"/>
      <c r="F35" s="116" t="s">
        <v>478</v>
      </c>
      <c r="G35" s="116"/>
    </row>
    <row r="36" spans="1:7" x14ac:dyDescent="0.25">
      <c r="A36" s="103" t="s">
        <v>512</v>
      </c>
      <c r="B36" s="103" t="s">
        <v>513</v>
      </c>
      <c r="C36" s="135">
        <v>1.6999999999999999E-3</v>
      </c>
      <c r="D36" s="135" t="s">
        <v>954</v>
      </c>
      <c r="E36" s="155"/>
      <c r="F36" s="135">
        <f>C36</f>
        <v>1.6999999999999999E-3</v>
      </c>
    </row>
    <row r="37" spans="1:7" outlineLevel="1" x14ac:dyDescent="0.25">
      <c r="A37" s="103" t="s">
        <v>514</v>
      </c>
      <c r="C37" s="135"/>
      <c r="D37" s="135"/>
      <c r="E37" s="155"/>
      <c r="F37" s="135"/>
    </row>
    <row r="38" spans="1:7" outlineLevel="1" x14ac:dyDescent="0.25">
      <c r="A38" s="103" t="s">
        <v>515</v>
      </c>
      <c r="C38" s="135"/>
      <c r="D38" s="135"/>
      <c r="E38" s="155"/>
      <c r="F38" s="135"/>
    </row>
    <row r="39" spans="1:7" outlineLevel="1" x14ac:dyDescent="0.25">
      <c r="A39" s="103" t="s">
        <v>516</v>
      </c>
      <c r="C39" s="135"/>
      <c r="D39" s="135"/>
      <c r="E39" s="155"/>
      <c r="F39" s="135"/>
    </row>
    <row r="40" spans="1:7" outlineLevel="1" x14ac:dyDescent="0.25">
      <c r="A40" s="103" t="s">
        <v>517</v>
      </c>
      <c r="C40" s="135"/>
      <c r="D40" s="135"/>
      <c r="E40" s="155"/>
      <c r="F40" s="135"/>
    </row>
    <row r="41" spans="1:7" outlineLevel="1" x14ac:dyDescent="0.25">
      <c r="A41" s="103" t="s">
        <v>518</v>
      </c>
      <c r="C41" s="135"/>
      <c r="D41" s="135"/>
      <c r="E41" s="155"/>
      <c r="F41" s="135"/>
    </row>
    <row r="42" spans="1:7" outlineLevel="1" x14ac:dyDescent="0.25">
      <c r="A42" s="103" t="s">
        <v>519</v>
      </c>
      <c r="C42" s="135"/>
      <c r="D42" s="135"/>
      <c r="E42" s="155"/>
      <c r="F42" s="135"/>
    </row>
    <row r="43" spans="1:7" ht="15" customHeight="1" x14ac:dyDescent="0.25">
      <c r="A43" s="114"/>
      <c r="B43" s="115" t="s">
        <v>520</v>
      </c>
      <c r="C43" s="114" t="s">
        <v>510</v>
      </c>
      <c r="D43" s="114" t="s">
        <v>511</v>
      </c>
      <c r="E43" s="121"/>
      <c r="F43" s="116" t="s">
        <v>478</v>
      </c>
      <c r="G43" s="116"/>
    </row>
    <row r="44" spans="1:7" x14ac:dyDescent="0.25">
      <c r="A44" s="103" t="s">
        <v>521</v>
      </c>
      <c r="B44" s="123" t="s">
        <v>522</v>
      </c>
      <c r="C44" s="342">
        <f>SUM(C45:C72)</f>
        <v>1</v>
      </c>
      <c r="D44" s="342">
        <f>SUM(D45:D72)</f>
        <v>0</v>
      </c>
      <c r="E44" s="135"/>
      <c r="F44" s="342">
        <f>SUM(F45:F72)</f>
        <v>1</v>
      </c>
      <c r="G44" s="103"/>
    </row>
    <row r="45" spans="1:7" x14ac:dyDescent="0.25">
      <c r="A45" s="103" t="s">
        <v>523</v>
      </c>
      <c r="B45" s="103" t="s">
        <v>524</v>
      </c>
      <c r="C45" s="135">
        <v>0</v>
      </c>
      <c r="D45" s="135" t="s">
        <v>954</v>
      </c>
      <c r="E45" s="135"/>
      <c r="F45" s="135">
        <f>C45</f>
        <v>0</v>
      </c>
      <c r="G45" s="103"/>
    </row>
    <row r="46" spans="1:7" x14ac:dyDescent="0.25">
      <c r="A46" s="103" t="s">
        <v>525</v>
      </c>
      <c r="B46" s="103" t="s">
        <v>526</v>
      </c>
      <c r="C46" s="135">
        <v>0</v>
      </c>
      <c r="D46" s="135" t="s">
        <v>954</v>
      </c>
      <c r="E46" s="135"/>
      <c r="F46" s="135">
        <f t="shared" ref="F46:F86" si="1">C46</f>
        <v>0</v>
      </c>
      <c r="G46" s="103"/>
    </row>
    <row r="47" spans="1:7" x14ac:dyDescent="0.25">
      <c r="A47" s="103" t="s">
        <v>527</v>
      </c>
      <c r="B47" s="103" t="s">
        <v>528</v>
      </c>
      <c r="C47" s="135">
        <v>0</v>
      </c>
      <c r="D47" s="135" t="s">
        <v>954</v>
      </c>
      <c r="E47" s="135"/>
      <c r="F47" s="135">
        <f t="shared" si="1"/>
        <v>0</v>
      </c>
      <c r="G47" s="103"/>
    </row>
    <row r="48" spans="1:7" x14ac:dyDescent="0.25">
      <c r="A48" s="103" t="s">
        <v>529</v>
      </c>
      <c r="B48" s="103" t="s">
        <v>530</v>
      </c>
      <c r="C48" s="135">
        <v>0</v>
      </c>
      <c r="D48" s="135" t="s">
        <v>954</v>
      </c>
      <c r="E48" s="135"/>
      <c r="F48" s="135">
        <f t="shared" si="1"/>
        <v>0</v>
      </c>
      <c r="G48" s="103"/>
    </row>
    <row r="49" spans="1:7" x14ac:dyDescent="0.25">
      <c r="A49" s="103" t="s">
        <v>531</v>
      </c>
      <c r="B49" s="103" t="s">
        <v>532</v>
      </c>
      <c r="C49" s="135">
        <v>0</v>
      </c>
      <c r="D49" s="135" t="s">
        <v>954</v>
      </c>
      <c r="E49" s="135"/>
      <c r="F49" s="135">
        <f t="shared" si="1"/>
        <v>0</v>
      </c>
      <c r="G49" s="103"/>
    </row>
    <row r="50" spans="1:7" x14ac:dyDescent="0.25">
      <c r="A50" s="103" t="s">
        <v>533</v>
      </c>
      <c r="B50" s="103" t="s">
        <v>534</v>
      </c>
      <c r="C50" s="135">
        <v>0</v>
      </c>
      <c r="D50" s="135" t="s">
        <v>954</v>
      </c>
      <c r="E50" s="135"/>
      <c r="F50" s="135">
        <f t="shared" si="1"/>
        <v>0</v>
      </c>
      <c r="G50" s="103"/>
    </row>
    <row r="51" spans="1:7" x14ac:dyDescent="0.25">
      <c r="A51" s="103" t="s">
        <v>535</v>
      </c>
      <c r="B51" s="103" t="s">
        <v>536</v>
      </c>
      <c r="C51" s="135">
        <v>0</v>
      </c>
      <c r="D51" s="135" t="s">
        <v>954</v>
      </c>
      <c r="E51" s="135"/>
      <c r="F51" s="135">
        <f t="shared" si="1"/>
        <v>0</v>
      </c>
      <c r="G51" s="103"/>
    </row>
    <row r="52" spans="1:7" x14ac:dyDescent="0.25">
      <c r="A52" s="103" t="s">
        <v>537</v>
      </c>
      <c r="B52" s="103" t="s">
        <v>538</v>
      </c>
      <c r="C52" s="135">
        <v>0</v>
      </c>
      <c r="D52" s="135" t="s">
        <v>954</v>
      </c>
      <c r="E52" s="135"/>
      <c r="F52" s="135">
        <f t="shared" si="1"/>
        <v>0</v>
      </c>
      <c r="G52" s="103"/>
    </row>
    <row r="53" spans="1:7" x14ac:dyDescent="0.25">
      <c r="A53" s="103" t="s">
        <v>539</v>
      </c>
      <c r="B53" s="103" t="s">
        <v>540</v>
      </c>
      <c r="C53" s="135">
        <v>0</v>
      </c>
      <c r="D53" s="135" t="s">
        <v>954</v>
      </c>
      <c r="E53" s="135"/>
      <c r="F53" s="135">
        <f t="shared" si="1"/>
        <v>0</v>
      </c>
      <c r="G53" s="103"/>
    </row>
    <row r="54" spans="1:7" x14ac:dyDescent="0.25">
      <c r="A54" s="103" t="s">
        <v>541</v>
      </c>
      <c r="B54" s="103" t="s">
        <v>542</v>
      </c>
      <c r="C54" s="135">
        <v>0</v>
      </c>
      <c r="D54" s="135" t="s">
        <v>954</v>
      </c>
      <c r="E54" s="135"/>
      <c r="F54" s="135">
        <f t="shared" si="1"/>
        <v>0</v>
      </c>
      <c r="G54" s="103"/>
    </row>
    <row r="55" spans="1:7" x14ac:dyDescent="0.25">
      <c r="A55" s="103" t="s">
        <v>543</v>
      </c>
      <c r="B55" s="103" t="s">
        <v>544</v>
      </c>
      <c r="C55" s="135">
        <v>0</v>
      </c>
      <c r="D55" s="135" t="s">
        <v>954</v>
      </c>
      <c r="E55" s="135"/>
      <c r="F55" s="135">
        <f t="shared" si="1"/>
        <v>0</v>
      </c>
      <c r="G55" s="103"/>
    </row>
    <row r="56" spans="1:7" x14ac:dyDescent="0.25">
      <c r="A56" s="103" t="s">
        <v>545</v>
      </c>
      <c r="B56" s="103" t="s">
        <v>546</v>
      </c>
      <c r="C56" s="135">
        <v>0</v>
      </c>
      <c r="D56" s="135" t="s">
        <v>954</v>
      </c>
      <c r="E56" s="135"/>
      <c r="F56" s="135">
        <f t="shared" si="1"/>
        <v>0</v>
      </c>
      <c r="G56" s="103"/>
    </row>
    <row r="57" spans="1:7" x14ac:dyDescent="0.25">
      <c r="A57" s="103" t="s">
        <v>547</v>
      </c>
      <c r="B57" s="103" t="s">
        <v>548</v>
      </c>
      <c r="C57" s="135">
        <v>0</v>
      </c>
      <c r="D57" s="135" t="s">
        <v>954</v>
      </c>
      <c r="E57" s="135"/>
      <c r="F57" s="135">
        <f t="shared" si="1"/>
        <v>0</v>
      </c>
      <c r="G57" s="103"/>
    </row>
    <row r="58" spans="1:7" x14ac:dyDescent="0.25">
      <c r="A58" s="103" t="s">
        <v>549</v>
      </c>
      <c r="B58" s="103" t="s">
        <v>550</v>
      </c>
      <c r="C58" s="135">
        <v>0</v>
      </c>
      <c r="D58" s="135" t="s">
        <v>954</v>
      </c>
      <c r="E58" s="135"/>
      <c r="F58" s="135">
        <f t="shared" si="1"/>
        <v>0</v>
      </c>
      <c r="G58" s="103"/>
    </row>
    <row r="59" spans="1:7" x14ac:dyDescent="0.25">
      <c r="A59" s="103" t="s">
        <v>551</v>
      </c>
      <c r="B59" s="103" t="s">
        <v>552</v>
      </c>
      <c r="C59" s="135">
        <v>1</v>
      </c>
      <c r="D59" s="135">
        <v>0</v>
      </c>
      <c r="E59" s="135"/>
      <c r="F59" s="135">
        <f t="shared" si="1"/>
        <v>1</v>
      </c>
      <c r="G59" s="103"/>
    </row>
    <row r="60" spans="1:7" x14ac:dyDescent="0.25">
      <c r="A60" s="103" t="s">
        <v>553</v>
      </c>
      <c r="B60" s="103" t="s">
        <v>3</v>
      </c>
      <c r="C60" s="135">
        <v>0</v>
      </c>
      <c r="D60" s="135" t="s">
        <v>954</v>
      </c>
      <c r="E60" s="135"/>
      <c r="F60" s="135">
        <f t="shared" si="1"/>
        <v>0</v>
      </c>
      <c r="G60" s="103"/>
    </row>
    <row r="61" spans="1:7" x14ac:dyDescent="0.25">
      <c r="A61" s="103" t="s">
        <v>554</v>
      </c>
      <c r="B61" s="103" t="s">
        <v>555</v>
      </c>
      <c r="C61" s="135">
        <v>0</v>
      </c>
      <c r="D61" s="135" t="s">
        <v>954</v>
      </c>
      <c r="E61" s="135"/>
      <c r="F61" s="135">
        <f t="shared" si="1"/>
        <v>0</v>
      </c>
      <c r="G61" s="103"/>
    </row>
    <row r="62" spans="1:7" x14ac:dyDescent="0.25">
      <c r="A62" s="103" t="s">
        <v>556</v>
      </c>
      <c r="B62" s="103" t="s">
        <v>557</v>
      </c>
      <c r="C62" s="135">
        <v>0</v>
      </c>
      <c r="D62" s="135" t="s">
        <v>954</v>
      </c>
      <c r="E62" s="135"/>
      <c r="F62" s="135">
        <f t="shared" si="1"/>
        <v>0</v>
      </c>
      <c r="G62" s="103"/>
    </row>
    <row r="63" spans="1:7" x14ac:dyDescent="0.25">
      <c r="A63" s="103" t="s">
        <v>558</v>
      </c>
      <c r="B63" s="103" t="s">
        <v>559</v>
      </c>
      <c r="C63" s="135">
        <v>0</v>
      </c>
      <c r="D63" s="135" t="s">
        <v>954</v>
      </c>
      <c r="E63" s="135"/>
      <c r="F63" s="135">
        <f t="shared" si="1"/>
        <v>0</v>
      </c>
      <c r="G63" s="103"/>
    </row>
    <row r="64" spans="1:7" x14ac:dyDescent="0.25">
      <c r="A64" s="103" t="s">
        <v>560</v>
      </c>
      <c r="B64" s="103" t="s">
        <v>561</v>
      </c>
      <c r="C64" s="135">
        <v>0</v>
      </c>
      <c r="D64" s="135" t="s">
        <v>954</v>
      </c>
      <c r="E64" s="135"/>
      <c r="F64" s="135">
        <f t="shared" si="1"/>
        <v>0</v>
      </c>
      <c r="G64" s="103"/>
    </row>
    <row r="65" spans="1:7" x14ac:dyDescent="0.25">
      <c r="A65" s="103" t="s">
        <v>562</v>
      </c>
      <c r="B65" s="103" t="s">
        <v>563</v>
      </c>
      <c r="C65" s="135">
        <v>0</v>
      </c>
      <c r="D65" s="135" t="s">
        <v>954</v>
      </c>
      <c r="E65" s="135"/>
      <c r="F65" s="135">
        <f t="shared" si="1"/>
        <v>0</v>
      </c>
      <c r="G65" s="103"/>
    </row>
    <row r="66" spans="1:7" x14ac:dyDescent="0.25">
      <c r="A66" s="103" t="s">
        <v>564</v>
      </c>
      <c r="B66" s="103" t="s">
        <v>565</v>
      </c>
      <c r="C66" s="135">
        <v>0</v>
      </c>
      <c r="D66" s="135" t="s">
        <v>954</v>
      </c>
      <c r="E66" s="135"/>
      <c r="F66" s="135">
        <f t="shared" si="1"/>
        <v>0</v>
      </c>
      <c r="G66" s="103"/>
    </row>
    <row r="67" spans="1:7" x14ac:dyDescent="0.25">
      <c r="A67" s="103" t="s">
        <v>566</v>
      </c>
      <c r="B67" s="103" t="s">
        <v>567</v>
      </c>
      <c r="C67" s="135">
        <v>0</v>
      </c>
      <c r="D67" s="135" t="s">
        <v>954</v>
      </c>
      <c r="E67" s="135"/>
      <c r="F67" s="135">
        <f t="shared" si="1"/>
        <v>0</v>
      </c>
      <c r="G67" s="103"/>
    </row>
    <row r="68" spans="1:7" x14ac:dyDescent="0.25">
      <c r="A68" s="103" t="s">
        <v>568</v>
      </c>
      <c r="B68" s="103" t="s">
        <v>569</v>
      </c>
      <c r="C68" s="135">
        <v>0</v>
      </c>
      <c r="D68" s="135" t="s">
        <v>954</v>
      </c>
      <c r="E68" s="135"/>
      <c r="F68" s="135">
        <f t="shared" si="1"/>
        <v>0</v>
      </c>
      <c r="G68" s="103"/>
    </row>
    <row r="69" spans="1:7" x14ac:dyDescent="0.25">
      <c r="A69" s="103" t="s">
        <v>570</v>
      </c>
      <c r="B69" s="103" t="s">
        <v>571</v>
      </c>
      <c r="C69" s="135">
        <v>0</v>
      </c>
      <c r="D69" s="135" t="s">
        <v>954</v>
      </c>
      <c r="E69" s="135"/>
      <c r="F69" s="135">
        <f t="shared" si="1"/>
        <v>0</v>
      </c>
      <c r="G69" s="103"/>
    </row>
    <row r="70" spans="1:7" x14ac:dyDescent="0.25">
      <c r="A70" s="103" t="s">
        <v>572</v>
      </c>
      <c r="B70" s="103" t="s">
        <v>573</v>
      </c>
      <c r="C70" s="135">
        <v>0</v>
      </c>
      <c r="D70" s="135" t="s">
        <v>954</v>
      </c>
      <c r="E70" s="135"/>
      <c r="F70" s="135">
        <f t="shared" si="1"/>
        <v>0</v>
      </c>
      <c r="G70" s="103"/>
    </row>
    <row r="71" spans="1:7" x14ac:dyDescent="0.25">
      <c r="A71" s="103" t="s">
        <v>574</v>
      </c>
      <c r="B71" s="103" t="s">
        <v>6</v>
      </c>
      <c r="C71" s="135">
        <v>0</v>
      </c>
      <c r="D71" s="135" t="s">
        <v>954</v>
      </c>
      <c r="E71" s="135"/>
      <c r="F71" s="135">
        <f t="shared" si="1"/>
        <v>0</v>
      </c>
      <c r="G71" s="103"/>
    </row>
    <row r="72" spans="1:7" x14ac:dyDescent="0.25">
      <c r="A72" s="103" t="s">
        <v>575</v>
      </c>
      <c r="B72" s="103" t="s">
        <v>576</v>
      </c>
      <c r="C72" s="135">
        <v>0</v>
      </c>
      <c r="D72" s="135" t="s">
        <v>954</v>
      </c>
      <c r="E72" s="135"/>
      <c r="F72" s="135">
        <f t="shared" si="1"/>
        <v>0</v>
      </c>
      <c r="G72" s="103"/>
    </row>
    <row r="73" spans="1:7" x14ac:dyDescent="0.25">
      <c r="A73" s="103" t="s">
        <v>577</v>
      </c>
      <c r="B73" s="123" t="s">
        <v>265</v>
      </c>
      <c r="C73" s="342">
        <f>SUM(C74:C76)</f>
        <v>0</v>
      </c>
      <c r="D73" s="342">
        <f>SUM(D74:D76)</f>
        <v>0</v>
      </c>
      <c r="E73" s="135"/>
      <c r="F73" s="342">
        <f>SUM(F74:F76)</f>
        <v>0</v>
      </c>
      <c r="G73" s="103"/>
    </row>
    <row r="74" spans="1:7" x14ac:dyDescent="0.25">
      <c r="A74" s="103" t="s">
        <v>578</v>
      </c>
      <c r="B74" s="103" t="s">
        <v>579</v>
      </c>
      <c r="C74" s="135">
        <v>0</v>
      </c>
      <c r="D74" s="135" t="s">
        <v>954</v>
      </c>
      <c r="E74" s="135"/>
      <c r="F74" s="135">
        <f t="shared" si="1"/>
        <v>0</v>
      </c>
      <c r="G74" s="103"/>
    </row>
    <row r="75" spans="1:7" x14ac:dyDescent="0.25">
      <c r="A75" s="103" t="s">
        <v>580</v>
      </c>
      <c r="B75" s="103" t="s">
        <v>581</v>
      </c>
      <c r="C75" s="135">
        <v>0</v>
      </c>
      <c r="D75" s="135" t="s">
        <v>954</v>
      </c>
      <c r="E75" s="135"/>
      <c r="F75" s="135">
        <f t="shared" si="1"/>
        <v>0</v>
      </c>
      <c r="G75" s="103"/>
    </row>
    <row r="76" spans="1:7" x14ac:dyDescent="0.25">
      <c r="A76" s="103" t="s">
        <v>1308</v>
      </c>
      <c r="B76" s="103" t="s">
        <v>2</v>
      </c>
      <c r="C76" s="135">
        <v>0</v>
      </c>
      <c r="D76" s="135" t="s">
        <v>954</v>
      </c>
      <c r="E76" s="135"/>
      <c r="F76" s="135">
        <f t="shared" si="1"/>
        <v>0</v>
      </c>
      <c r="G76" s="103"/>
    </row>
    <row r="77" spans="1:7" x14ac:dyDescent="0.25">
      <c r="A77" s="103" t="s">
        <v>582</v>
      </c>
      <c r="B77" s="123" t="s">
        <v>93</v>
      </c>
      <c r="C77" s="342">
        <f>SUM(C78:C87)</f>
        <v>0</v>
      </c>
      <c r="D77" s="342">
        <f>SUM(D78:D87)</f>
        <v>0</v>
      </c>
      <c r="E77" s="135"/>
      <c r="F77" s="342">
        <f>SUM(F78:F87)</f>
        <v>0</v>
      </c>
      <c r="G77" s="103"/>
    </row>
    <row r="78" spans="1:7" x14ac:dyDescent="0.25">
      <c r="A78" s="103" t="s">
        <v>583</v>
      </c>
      <c r="B78" s="124" t="s">
        <v>267</v>
      </c>
      <c r="C78" s="135">
        <v>0</v>
      </c>
      <c r="D78" s="135" t="s">
        <v>954</v>
      </c>
      <c r="E78" s="135"/>
      <c r="F78" s="135">
        <f t="shared" si="1"/>
        <v>0</v>
      </c>
      <c r="G78" s="103"/>
    </row>
    <row r="79" spans="1:7" x14ac:dyDescent="0.25">
      <c r="A79" s="103" t="s">
        <v>584</v>
      </c>
      <c r="B79" s="124" t="s">
        <v>269</v>
      </c>
      <c r="C79" s="135">
        <v>0</v>
      </c>
      <c r="D79" s="135" t="s">
        <v>954</v>
      </c>
      <c r="E79" s="135"/>
      <c r="F79" s="135">
        <f t="shared" si="1"/>
        <v>0</v>
      </c>
      <c r="G79" s="103"/>
    </row>
    <row r="80" spans="1:7" x14ac:dyDescent="0.25">
      <c r="A80" s="103" t="s">
        <v>585</v>
      </c>
      <c r="B80" s="124" t="s">
        <v>271</v>
      </c>
      <c r="C80" s="135">
        <v>0</v>
      </c>
      <c r="D80" s="135" t="s">
        <v>954</v>
      </c>
      <c r="E80" s="135"/>
      <c r="F80" s="135">
        <f t="shared" si="1"/>
        <v>0</v>
      </c>
      <c r="G80" s="103"/>
    </row>
    <row r="81" spans="1:7" x14ac:dyDescent="0.25">
      <c r="A81" s="103" t="s">
        <v>586</v>
      </c>
      <c r="B81" s="124" t="s">
        <v>12</v>
      </c>
      <c r="C81" s="135">
        <v>0</v>
      </c>
      <c r="D81" s="135" t="s">
        <v>954</v>
      </c>
      <c r="E81" s="135"/>
      <c r="F81" s="135">
        <f t="shared" si="1"/>
        <v>0</v>
      </c>
      <c r="G81" s="103"/>
    </row>
    <row r="82" spans="1:7" x14ac:dyDescent="0.25">
      <c r="A82" s="103" t="s">
        <v>587</v>
      </c>
      <c r="B82" s="124" t="s">
        <v>274</v>
      </c>
      <c r="C82" s="135">
        <v>0</v>
      </c>
      <c r="D82" s="135" t="s">
        <v>954</v>
      </c>
      <c r="E82" s="135"/>
      <c r="F82" s="135">
        <f t="shared" si="1"/>
        <v>0</v>
      </c>
      <c r="G82" s="103"/>
    </row>
    <row r="83" spans="1:7" x14ac:dyDescent="0.25">
      <c r="A83" s="103" t="s">
        <v>588</v>
      </c>
      <c r="B83" s="124" t="s">
        <v>276</v>
      </c>
      <c r="C83" s="135">
        <v>0</v>
      </c>
      <c r="D83" s="135" t="s">
        <v>954</v>
      </c>
      <c r="E83" s="135"/>
      <c r="F83" s="135">
        <f t="shared" si="1"/>
        <v>0</v>
      </c>
      <c r="G83" s="103"/>
    </row>
    <row r="84" spans="1:7" x14ac:dyDescent="0.25">
      <c r="A84" s="103" t="s">
        <v>589</v>
      </c>
      <c r="B84" s="124" t="s">
        <v>278</v>
      </c>
      <c r="C84" s="135">
        <v>0</v>
      </c>
      <c r="D84" s="135" t="s">
        <v>954</v>
      </c>
      <c r="E84" s="135"/>
      <c r="F84" s="135">
        <f t="shared" si="1"/>
        <v>0</v>
      </c>
      <c r="G84" s="103"/>
    </row>
    <row r="85" spans="1:7" x14ac:dyDescent="0.25">
      <c r="A85" s="103" t="s">
        <v>590</v>
      </c>
      <c r="B85" s="124" t="s">
        <v>280</v>
      </c>
      <c r="C85" s="135">
        <v>0</v>
      </c>
      <c r="D85" s="135" t="s">
        <v>954</v>
      </c>
      <c r="E85" s="135"/>
      <c r="F85" s="135">
        <f t="shared" si="1"/>
        <v>0</v>
      </c>
      <c r="G85" s="103"/>
    </row>
    <row r="86" spans="1:7" x14ac:dyDescent="0.25">
      <c r="A86" s="103" t="s">
        <v>591</v>
      </c>
      <c r="B86" s="124" t="s">
        <v>282</v>
      </c>
      <c r="C86" s="135">
        <v>0</v>
      </c>
      <c r="D86" s="135" t="s">
        <v>954</v>
      </c>
      <c r="E86" s="135"/>
      <c r="F86" s="135">
        <f t="shared" si="1"/>
        <v>0</v>
      </c>
      <c r="G86" s="103"/>
    </row>
    <row r="87" spans="1:7" x14ac:dyDescent="0.25">
      <c r="A87" s="103" t="s">
        <v>592</v>
      </c>
      <c r="B87" s="124" t="s">
        <v>93</v>
      </c>
      <c r="C87" s="135">
        <v>0</v>
      </c>
      <c r="D87" s="135" t="s">
        <v>954</v>
      </c>
      <c r="E87" s="135"/>
      <c r="F87" s="135">
        <f>C87</f>
        <v>0</v>
      </c>
      <c r="G87" s="103"/>
    </row>
    <row r="88" spans="1:7" outlineLevel="1" x14ac:dyDescent="0.25">
      <c r="A88" s="103" t="s">
        <v>593</v>
      </c>
      <c r="B88" s="120" t="s">
        <v>97</v>
      </c>
      <c r="C88" s="135"/>
      <c r="D88" s="135"/>
      <c r="E88" s="135"/>
      <c r="F88" s="135"/>
      <c r="G88" s="103"/>
    </row>
    <row r="89" spans="1:7" outlineLevel="1" x14ac:dyDescent="0.25">
      <c r="A89" s="103" t="s">
        <v>594</v>
      </c>
      <c r="B89" s="120" t="s">
        <v>97</v>
      </c>
      <c r="C89" s="135"/>
      <c r="D89" s="135"/>
      <c r="E89" s="135"/>
      <c r="F89" s="135"/>
      <c r="G89" s="103"/>
    </row>
    <row r="90" spans="1:7" outlineLevel="1" x14ac:dyDescent="0.25">
      <c r="A90" s="103" t="s">
        <v>595</v>
      </c>
      <c r="B90" s="120" t="s">
        <v>97</v>
      </c>
      <c r="C90" s="135"/>
      <c r="D90" s="135"/>
      <c r="E90" s="135"/>
      <c r="F90" s="135"/>
      <c r="G90" s="103"/>
    </row>
    <row r="91" spans="1:7" outlineLevel="1" x14ac:dyDescent="0.25">
      <c r="A91" s="103" t="s">
        <v>596</v>
      </c>
      <c r="B91" s="120" t="s">
        <v>97</v>
      </c>
      <c r="C91" s="135"/>
      <c r="D91" s="135"/>
      <c r="E91" s="135"/>
      <c r="F91" s="135"/>
      <c r="G91" s="103"/>
    </row>
    <row r="92" spans="1:7" outlineLevel="1" x14ac:dyDescent="0.25">
      <c r="A92" s="103" t="s">
        <v>597</v>
      </c>
      <c r="B92" s="120" t="s">
        <v>97</v>
      </c>
      <c r="C92" s="135"/>
      <c r="D92" s="135"/>
      <c r="E92" s="135"/>
      <c r="F92" s="135"/>
      <c r="G92" s="103"/>
    </row>
    <row r="93" spans="1:7" outlineLevel="1" x14ac:dyDescent="0.25">
      <c r="A93" s="103" t="s">
        <v>598</v>
      </c>
      <c r="B93" s="120" t="s">
        <v>97</v>
      </c>
      <c r="C93" s="135"/>
      <c r="D93" s="135"/>
      <c r="E93" s="135"/>
      <c r="F93" s="135"/>
      <c r="G93" s="103"/>
    </row>
    <row r="94" spans="1:7" outlineLevel="1" x14ac:dyDescent="0.25">
      <c r="A94" s="103" t="s">
        <v>599</v>
      </c>
      <c r="B94" s="120" t="s">
        <v>97</v>
      </c>
      <c r="C94" s="135"/>
      <c r="D94" s="135"/>
      <c r="E94" s="135"/>
      <c r="F94" s="135"/>
      <c r="G94" s="103"/>
    </row>
    <row r="95" spans="1:7" outlineLevel="1" x14ac:dyDescent="0.25">
      <c r="A95" s="103" t="s">
        <v>600</v>
      </c>
      <c r="B95" s="120" t="s">
        <v>97</v>
      </c>
      <c r="C95" s="135"/>
      <c r="D95" s="135"/>
      <c r="E95" s="135"/>
      <c r="F95" s="135"/>
      <c r="G95" s="103"/>
    </row>
    <row r="96" spans="1:7" outlineLevel="1" x14ac:dyDescent="0.25">
      <c r="A96" s="103" t="s">
        <v>601</v>
      </c>
      <c r="B96" s="120" t="s">
        <v>97</v>
      </c>
      <c r="C96" s="135"/>
      <c r="D96" s="135"/>
      <c r="E96" s="135"/>
      <c r="F96" s="135"/>
      <c r="G96" s="103"/>
    </row>
    <row r="97" spans="1:7" outlineLevel="1" x14ac:dyDescent="0.25">
      <c r="A97" s="103" t="s">
        <v>602</v>
      </c>
      <c r="B97" s="120" t="s">
        <v>97</v>
      </c>
      <c r="C97" s="135"/>
      <c r="D97" s="135"/>
      <c r="E97" s="135"/>
      <c r="F97" s="135"/>
      <c r="G97" s="103"/>
    </row>
    <row r="98" spans="1:7" ht="15" customHeight="1" x14ac:dyDescent="0.25">
      <c r="A98" s="114"/>
      <c r="B98" s="146" t="s">
        <v>1319</v>
      </c>
      <c r="C98" s="114" t="s">
        <v>510</v>
      </c>
      <c r="D98" s="114" t="s">
        <v>511</v>
      </c>
      <c r="E98" s="121"/>
      <c r="F98" s="116" t="s">
        <v>478</v>
      </c>
      <c r="G98" s="116"/>
    </row>
    <row r="99" spans="1:7" x14ac:dyDescent="0.25">
      <c r="A99" s="103" t="s">
        <v>603</v>
      </c>
      <c r="B99" s="343" t="s">
        <v>1353</v>
      </c>
      <c r="C99" s="135">
        <v>0.42309999999999998</v>
      </c>
      <c r="D99" s="135" t="s">
        <v>954</v>
      </c>
      <c r="E99" s="135"/>
      <c r="F99" s="135">
        <f>C99</f>
        <v>0.42309999999999998</v>
      </c>
      <c r="G99" s="103"/>
    </row>
    <row r="100" spans="1:7" x14ac:dyDescent="0.25">
      <c r="A100" s="103" t="s">
        <v>605</v>
      </c>
      <c r="B100" s="344" t="s">
        <v>1354</v>
      </c>
      <c r="C100" s="135">
        <v>0.1019</v>
      </c>
      <c r="D100" s="135" t="s">
        <v>954</v>
      </c>
      <c r="E100" s="135"/>
      <c r="F100" s="135">
        <f t="shared" ref="F100:F124" si="2">C100</f>
        <v>0.1019</v>
      </c>
      <c r="G100" s="103"/>
    </row>
    <row r="101" spans="1:7" x14ac:dyDescent="0.25">
      <c r="A101" s="103" t="s">
        <v>606</v>
      </c>
      <c r="B101" s="344" t="s">
        <v>1355</v>
      </c>
      <c r="C101" s="135">
        <v>5.8900000000000001E-2</v>
      </c>
      <c r="D101" s="135" t="s">
        <v>954</v>
      </c>
      <c r="E101" s="135"/>
      <c r="F101" s="135">
        <f t="shared" si="2"/>
        <v>5.8900000000000001E-2</v>
      </c>
      <c r="G101" s="103"/>
    </row>
    <row r="102" spans="1:7" x14ac:dyDescent="0.25">
      <c r="A102" s="103" t="s">
        <v>607</v>
      </c>
      <c r="B102" s="344" t="s">
        <v>1356</v>
      </c>
      <c r="C102" s="135">
        <v>5.5300000000000002E-2</v>
      </c>
      <c r="D102" s="135" t="s">
        <v>954</v>
      </c>
      <c r="E102" s="135"/>
      <c r="F102" s="135">
        <f t="shared" si="2"/>
        <v>5.5300000000000002E-2</v>
      </c>
      <c r="G102" s="103"/>
    </row>
    <row r="103" spans="1:7" x14ac:dyDescent="0.25">
      <c r="A103" s="103" t="s">
        <v>608</v>
      </c>
      <c r="B103" s="344" t="s">
        <v>1357</v>
      </c>
      <c r="C103" s="135">
        <v>3.9800000000000002E-2</v>
      </c>
      <c r="D103" s="135" t="s">
        <v>954</v>
      </c>
      <c r="E103" s="135"/>
      <c r="F103" s="135">
        <f t="shared" si="2"/>
        <v>3.9800000000000002E-2</v>
      </c>
      <c r="G103" s="103"/>
    </row>
    <row r="104" spans="1:7" x14ac:dyDescent="0.25">
      <c r="A104" s="103" t="s">
        <v>609</v>
      </c>
      <c r="B104" s="344" t="s">
        <v>1358</v>
      </c>
      <c r="C104" s="135">
        <v>4.4299999999999999E-2</v>
      </c>
      <c r="D104" s="135" t="s">
        <v>954</v>
      </c>
      <c r="E104" s="135"/>
      <c r="F104" s="135">
        <f t="shared" si="2"/>
        <v>4.4299999999999999E-2</v>
      </c>
      <c r="G104" s="103"/>
    </row>
    <row r="105" spans="1:7" x14ac:dyDescent="0.25">
      <c r="A105" s="103" t="s">
        <v>610</v>
      </c>
      <c r="B105" s="344" t="s">
        <v>1359</v>
      </c>
      <c r="C105" s="135">
        <v>3.49E-2</v>
      </c>
      <c r="D105" s="135" t="s">
        <v>954</v>
      </c>
      <c r="E105" s="135"/>
      <c r="F105" s="135">
        <f t="shared" si="2"/>
        <v>3.49E-2</v>
      </c>
      <c r="G105" s="103"/>
    </row>
    <row r="106" spans="1:7" x14ac:dyDescent="0.25">
      <c r="A106" s="103" t="s">
        <v>611</v>
      </c>
      <c r="B106" s="344" t="s">
        <v>1360</v>
      </c>
      <c r="C106" s="135">
        <v>2.1700000000000001E-2</v>
      </c>
      <c r="D106" s="135" t="s">
        <v>954</v>
      </c>
      <c r="E106" s="135"/>
      <c r="F106" s="135">
        <f t="shared" si="2"/>
        <v>2.1700000000000001E-2</v>
      </c>
      <c r="G106" s="103"/>
    </row>
    <row r="107" spans="1:7" x14ac:dyDescent="0.25">
      <c r="A107" s="103" t="s">
        <v>612</v>
      </c>
      <c r="B107" s="344" t="s">
        <v>1361</v>
      </c>
      <c r="C107" s="135">
        <v>2.1000000000000001E-2</v>
      </c>
      <c r="D107" s="135" t="s">
        <v>954</v>
      </c>
      <c r="E107" s="135"/>
      <c r="F107" s="135">
        <f t="shared" si="2"/>
        <v>2.1000000000000001E-2</v>
      </c>
      <c r="G107" s="103"/>
    </row>
    <row r="108" spans="1:7" x14ac:dyDescent="0.25">
      <c r="A108" s="103" t="s">
        <v>613</v>
      </c>
      <c r="B108" s="344" t="s">
        <v>1362</v>
      </c>
      <c r="C108" s="135">
        <v>1.9699999999999999E-2</v>
      </c>
      <c r="D108" s="135" t="s">
        <v>954</v>
      </c>
      <c r="E108" s="135"/>
      <c r="F108" s="135">
        <f t="shared" si="2"/>
        <v>1.9699999999999999E-2</v>
      </c>
      <c r="G108" s="103"/>
    </row>
    <row r="109" spans="1:7" x14ac:dyDescent="0.25">
      <c r="A109" s="103" t="s">
        <v>614</v>
      </c>
      <c r="B109" s="344" t="s">
        <v>1363</v>
      </c>
      <c r="C109" s="135">
        <v>1.7100000000000001E-2</v>
      </c>
      <c r="D109" s="135" t="s">
        <v>954</v>
      </c>
      <c r="E109" s="135"/>
      <c r="F109" s="135">
        <f t="shared" si="2"/>
        <v>1.7100000000000001E-2</v>
      </c>
      <c r="G109" s="103"/>
    </row>
    <row r="110" spans="1:7" x14ac:dyDescent="0.25">
      <c r="A110" s="103" t="s">
        <v>615</v>
      </c>
      <c r="B110" s="344" t="s">
        <v>1364</v>
      </c>
      <c r="C110" s="135">
        <v>1.7100000000000001E-2</v>
      </c>
      <c r="D110" s="135" t="s">
        <v>954</v>
      </c>
      <c r="E110" s="135"/>
      <c r="F110" s="135">
        <f t="shared" si="2"/>
        <v>1.7100000000000001E-2</v>
      </c>
      <c r="G110" s="103"/>
    </row>
    <row r="111" spans="1:7" x14ac:dyDescent="0.25">
      <c r="A111" s="103" t="s">
        <v>616</v>
      </c>
      <c r="B111" s="344" t="s">
        <v>1365</v>
      </c>
      <c r="C111" s="135">
        <v>1.5900000000000001E-2</v>
      </c>
      <c r="D111" s="135" t="s">
        <v>954</v>
      </c>
      <c r="E111" s="135"/>
      <c r="F111" s="135">
        <f t="shared" si="2"/>
        <v>1.5900000000000001E-2</v>
      </c>
      <c r="G111" s="103"/>
    </row>
    <row r="112" spans="1:7" x14ac:dyDescent="0.25">
      <c r="A112" s="103" t="s">
        <v>617</v>
      </c>
      <c r="B112" s="344" t="s">
        <v>1366</v>
      </c>
      <c r="C112" s="135">
        <v>1.7600000000000001E-2</v>
      </c>
      <c r="D112" s="135" t="s">
        <v>954</v>
      </c>
      <c r="E112" s="135"/>
      <c r="F112" s="135">
        <f t="shared" si="2"/>
        <v>1.7600000000000001E-2</v>
      </c>
      <c r="G112" s="103"/>
    </row>
    <row r="113" spans="1:7" x14ac:dyDescent="0.25">
      <c r="A113" s="103" t="s">
        <v>618</v>
      </c>
      <c r="B113" s="344" t="s">
        <v>1367</v>
      </c>
      <c r="C113" s="135">
        <v>1.4500000000000001E-2</v>
      </c>
      <c r="D113" s="135" t="s">
        <v>954</v>
      </c>
      <c r="E113" s="135"/>
      <c r="F113" s="135">
        <f t="shared" si="2"/>
        <v>1.4500000000000001E-2</v>
      </c>
      <c r="G113" s="103"/>
    </row>
    <row r="114" spans="1:7" x14ac:dyDescent="0.25">
      <c r="A114" s="103" t="s">
        <v>619</v>
      </c>
      <c r="B114" s="344" t="s">
        <v>1368</v>
      </c>
      <c r="C114" s="135">
        <v>1.3899999999999999E-2</v>
      </c>
      <c r="D114" s="135" t="s">
        <v>954</v>
      </c>
      <c r="E114" s="135"/>
      <c r="F114" s="135">
        <f t="shared" si="2"/>
        <v>1.3899999999999999E-2</v>
      </c>
      <c r="G114" s="103"/>
    </row>
    <row r="115" spans="1:7" x14ac:dyDescent="0.25">
      <c r="A115" s="103" t="s">
        <v>620</v>
      </c>
      <c r="B115" s="344" t="s">
        <v>1369</v>
      </c>
      <c r="C115" s="135">
        <v>1.41E-2</v>
      </c>
      <c r="D115" s="135" t="s">
        <v>954</v>
      </c>
      <c r="E115" s="135"/>
      <c r="F115" s="135">
        <f t="shared" si="2"/>
        <v>1.41E-2</v>
      </c>
      <c r="G115" s="103"/>
    </row>
    <row r="116" spans="1:7" x14ac:dyDescent="0.25">
      <c r="A116" s="103" t="s">
        <v>621</v>
      </c>
      <c r="B116" s="344" t="s">
        <v>1370</v>
      </c>
      <c r="C116" s="135">
        <v>1.17E-2</v>
      </c>
      <c r="D116" s="135" t="s">
        <v>954</v>
      </c>
      <c r="E116" s="135"/>
      <c r="F116" s="135">
        <f t="shared" si="2"/>
        <v>1.17E-2</v>
      </c>
      <c r="G116" s="103"/>
    </row>
    <row r="117" spans="1:7" x14ac:dyDescent="0.25">
      <c r="A117" s="103" t="s">
        <v>622</v>
      </c>
      <c r="B117" s="344" t="s">
        <v>1371</v>
      </c>
      <c r="C117" s="135">
        <v>9.9000000000000008E-3</v>
      </c>
      <c r="D117" s="135" t="s">
        <v>954</v>
      </c>
      <c r="E117" s="135"/>
      <c r="F117" s="135">
        <f t="shared" si="2"/>
        <v>9.9000000000000008E-3</v>
      </c>
      <c r="G117" s="103"/>
    </row>
    <row r="118" spans="1:7" x14ac:dyDescent="0.25">
      <c r="A118" s="103" t="s">
        <v>623</v>
      </c>
      <c r="B118" s="344" t="s">
        <v>1372</v>
      </c>
      <c r="C118" s="135">
        <v>9.2999999999999992E-3</v>
      </c>
      <c r="D118" s="135" t="s">
        <v>954</v>
      </c>
      <c r="E118" s="135"/>
      <c r="F118" s="135">
        <f t="shared" si="2"/>
        <v>9.2999999999999992E-3</v>
      </c>
      <c r="G118" s="103"/>
    </row>
    <row r="119" spans="1:7" x14ac:dyDescent="0.25">
      <c r="A119" s="103" t="s">
        <v>624</v>
      </c>
      <c r="B119" s="344" t="s">
        <v>1373</v>
      </c>
      <c r="C119" s="135">
        <v>8.6999999999999994E-3</v>
      </c>
      <c r="D119" s="135" t="s">
        <v>954</v>
      </c>
      <c r="E119" s="135"/>
      <c r="F119" s="135">
        <f t="shared" si="2"/>
        <v>8.6999999999999994E-3</v>
      </c>
      <c r="G119" s="103"/>
    </row>
    <row r="120" spans="1:7" x14ac:dyDescent="0.25">
      <c r="A120" s="103" t="s">
        <v>625</v>
      </c>
      <c r="B120" s="344" t="s">
        <v>1374</v>
      </c>
      <c r="C120" s="135">
        <v>8.3000000000000001E-3</v>
      </c>
      <c r="D120" s="135" t="s">
        <v>954</v>
      </c>
      <c r="E120" s="135"/>
      <c r="F120" s="135">
        <f t="shared" si="2"/>
        <v>8.3000000000000001E-3</v>
      </c>
      <c r="G120" s="103"/>
    </row>
    <row r="121" spans="1:7" x14ac:dyDescent="0.25">
      <c r="A121" s="103" t="s">
        <v>626</v>
      </c>
      <c r="B121" s="344" t="s">
        <v>1375</v>
      </c>
      <c r="C121" s="135">
        <v>7.4999999999999997E-3</v>
      </c>
      <c r="D121" s="135" t="s">
        <v>954</v>
      </c>
      <c r="E121" s="135"/>
      <c r="F121" s="135">
        <f t="shared" si="2"/>
        <v>7.4999999999999997E-3</v>
      </c>
      <c r="G121" s="103"/>
    </row>
    <row r="122" spans="1:7" x14ac:dyDescent="0.25">
      <c r="A122" s="103" t="s">
        <v>627</v>
      </c>
      <c r="B122" s="344" t="s">
        <v>1376</v>
      </c>
      <c r="C122" s="135">
        <v>4.8999999999999998E-3</v>
      </c>
      <c r="D122" s="135" t="s">
        <v>954</v>
      </c>
      <c r="E122" s="135"/>
      <c r="F122" s="135">
        <f t="shared" si="2"/>
        <v>4.8999999999999998E-3</v>
      </c>
      <c r="G122" s="103"/>
    </row>
    <row r="123" spans="1:7" x14ac:dyDescent="0.25">
      <c r="A123" s="103" t="s">
        <v>628</v>
      </c>
      <c r="B123" s="344" t="s">
        <v>1377</v>
      </c>
      <c r="C123" s="135">
        <v>4.5999999999999999E-3</v>
      </c>
      <c r="D123" s="135" t="s">
        <v>954</v>
      </c>
      <c r="E123" s="135"/>
      <c r="F123" s="135">
        <f t="shared" si="2"/>
        <v>4.5999999999999999E-3</v>
      </c>
      <c r="G123" s="103"/>
    </row>
    <row r="124" spans="1:7" x14ac:dyDescent="0.25">
      <c r="A124" s="103" t="s">
        <v>629</v>
      </c>
      <c r="B124" s="344" t="s">
        <v>1378</v>
      </c>
      <c r="C124" s="135">
        <v>4.1999999999999997E-3</v>
      </c>
      <c r="D124" s="135" t="s">
        <v>954</v>
      </c>
      <c r="E124" s="135"/>
      <c r="F124" s="135">
        <f t="shared" si="2"/>
        <v>4.1999999999999997E-3</v>
      </c>
      <c r="G124" s="103"/>
    </row>
    <row r="125" spans="1:7" x14ac:dyDescent="0.25">
      <c r="A125" s="103" t="s">
        <v>630</v>
      </c>
      <c r="B125" s="124" t="s">
        <v>604</v>
      </c>
      <c r="C125" s="135">
        <v>0</v>
      </c>
      <c r="D125" s="135">
        <v>0</v>
      </c>
      <c r="E125" s="135"/>
      <c r="F125" s="135">
        <v>0</v>
      </c>
      <c r="G125" s="103"/>
    </row>
    <row r="126" spans="1:7" x14ac:dyDescent="0.25">
      <c r="A126" s="103" t="s">
        <v>631</v>
      </c>
      <c r="B126" s="124" t="s">
        <v>604</v>
      </c>
      <c r="C126" s="135">
        <v>0</v>
      </c>
      <c r="D126" s="135">
        <v>0</v>
      </c>
      <c r="E126" s="135"/>
      <c r="F126" s="135">
        <v>0</v>
      </c>
      <c r="G126" s="103"/>
    </row>
    <row r="127" spans="1:7" x14ac:dyDescent="0.25">
      <c r="A127" s="103" t="s">
        <v>632</v>
      </c>
      <c r="B127" s="124" t="s">
        <v>604</v>
      </c>
      <c r="C127" s="135">
        <v>0</v>
      </c>
      <c r="D127" s="135">
        <v>0</v>
      </c>
      <c r="E127" s="135"/>
      <c r="F127" s="135">
        <v>0</v>
      </c>
      <c r="G127" s="103"/>
    </row>
    <row r="128" spans="1:7" x14ac:dyDescent="0.25">
      <c r="A128" s="103" t="s">
        <v>633</v>
      </c>
      <c r="B128" s="124" t="s">
        <v>604</v>
      </c>
      <c r="C128" s="135">
        <v>0</v>
      </c>
      <c r="D128" s="135">
        <v>0</v>
      </c>
      <c r="E128" s="135"/>
      <c r="F128" s="135">
        <v>0</v>
      </c>
      <c r="G128" s="103"/>
    </row>
    <row r="129" spans="1:7" x14ac:dyDescent="0.25">
      <c r="A129" s="103" t="s">
        <v>634</v>
      </c>
      <c r="B129" s="124" t="s">
        <v>604</v>
      </c>
      <c r="C129" s="135">
        <v>0</v>
      </c>
      <c r="D129" s="135">
        <v>0</v>
      </c>
      <c r="E129" s="135"/>
      <c r="F129" s="135">
        <v>0</v>
      </c>
      <c r="G129" s="103"/>
    </row>
    <row r="130" spans="1:7" x14ac:dyDescent="0.25">
      <c r="A130" s="103" t="s">
        <v>1282</v>
      </c>
      <c r="B130" s="124" t="s">
        <v>604</v>
      </c>
      <c r="C130" s="135">
        <v>0</v>
      </c>
      <c r="D130" s="135">
        <v>0</v>
      </c>
      <c r="E130" s="135"/>
      <c r="F130" s="135">
        <v>0</v>
      </c>
      <c r="G130" s="103"/>
    </row>
    <row r="131" spans="1:7" x14ac:dyDescent="0.25">
      <c r="A131" s="103" t="s">
        <v>1283</v>
      </c>
      <c r="B131" s="124" t="s">
        <v>604</v>
      </c>
      <c r="C131" s="135">
        <v>0</v>
      </c>
      <c r="D131" s="135">
        <v>0</v>
      </c>
      <c r="E131" s="135"/>
      <c r="F131" s="135">
        <v>0</v>
      </c>
      <c r="G131" s="103"/>
    </row>
    <row r="132" spans="1:7" x14ac:dyDescent="0.25">
      <c r="A132" s="103" t="s">
        <v>1284</v>
      </c>
      <c r="B132" s="124" t="s">
        <v>604</v>
      </c>
      <c r="C132" s="135">
        <v>0</v>
      </c>
      <c r="D132" s="135">
        <v>0</v>
      </c>
      <c r="E132" s="135"/>
      <c r="F132" s="135">
        <v>0</v>
      </c>
      <c r="G132" s="103"/>
    </row>
    <row r="133" spans="1:7" x14ac:dyDescent="0.25">
      <c r="A133" s="103" t="s">
        <v>1285</v>
      </c>
      <c r="B133" s="124" t="s">
        <v>604</v>
      </c>
      <c r="C133" s="135">
        <v>0</v>
      </c>
      <c r="D133" s="135">
        <v>0</v>
      </c>
      <c r="E133" s="135"/>
      <c r="F133" s="135">
        <v>0</v>
      </c>
      <c r="G133" s="103"/>
    </row>
    <row r="134" spans="1:7" x14ac:dyDescent="0.25">
      <c r="A134" s="103" t="s">
        <v>1286</v>
      </c>
      <c r="B134" s="124" t="s">
        <v>604</v>
      </c>
      <c r="C134" s="135">
        <v>0</v>
      </c>
      <c r="D134" s="135">
        <v>0</v>
      </c>
      <c r="E134" s="135"/>
      <c r="F134" s="135">
        <v>0</v>
      </c>
      <c r="G134" s="103"/>
    </row>
    <row r="135" spans="1:7" x14ac:dyDescent="0.25">
      <c r="A135" s="103" t="s">
        <v>1287</v>
      </c>
      <c r="B135" s="124" t="s">
        <v>604</v>
      </c>
      <c r="C135" s="135">
        <v>0</v>
      </c>
      <c r="D135" s="135">
        <v>0</v>
      </c>
      <c r="E135" s="135"/>
      <c r="F135" s="135">
        <v>0</v>
      </c>
      <c r="G135" s="103"/>
    </row>
    <row r="136" spans="1:7" x14ac:dyDescent="0.25">
      <c r="A136" s="103" t="s">
        <v>1288</v>
      </c>
      <c r="B136" s="124" t="s">
        <v>604</v>
      </c>
      <c r="C136" s="135">
        <v>0</v>
      </c>
      <c r="D136" s="135">
        <v>0</v>
      </c>
      <c r="E136" s="135"/>
      <c r="F136" s="135">
        <v>0</v>
      </c>
      <c r="G136" s="103"/>
    </row>
    <row r="137" spans="1:7" x14ac:dyDescent="0.25">
      <c r="A137" s="103" t="s">
        <v>1289</v>
      </c>
      <c r="B137" s="124" t="s">
        <v>604</v>
      </c>
      <c r="C137" s="135">
        <v>0</v>
      </c>
      <c r="D137" s="135">
        <v>0</v>
      </c>
      <c r="E137" s="135"/>
      <c r="F137" s="135">
        <v>0</v>
      </c>
      <c r="G137" s="103"/>
    </row>
    <row r="138" spans="1:7" x14ac:dyDescent="0.25">
      <c r="A138" s="103" t="s">
        <v>1290</v>
      </c>
      <c r="B138" s="124" t="s">
        <v>604</v>
      </c>
      <c r="C138" s="135">
        <v>0</v>
      </c>
      <c r="D138" s="135">
        <v>0</v>
      </c>
      <c r="E138" s="135"/>
      <c r="F138" s="135">
        <v>0</v>
      </c>
      <c r="G138" s="103"/>
    </row>
    <row r="139" spans="1:7" x14ac:dyDescent="0.25">
      <c r="A139" s="103" t="s">
        <v>1291</v>
      </c>
      <c r="B139" s="124" t="s">
        <v>604</v>
      </c>
      <c r="C139" s="135">
        <v>0</v>
      </c>
      <c r="D139" s="135">
        <v>0</v>
      </c>
      <c r="E139" s="135"/>
      <c r="F139" s="135">
        <v>0</v>
      </c>
      <c r="G139" s="103"/>
    </row>
    <row r="140" spans="1:7" x14ac:dyDescent="0.25">
      <c r="A140" s="103" t="s">
        <v>1292</v>
      </c>
      <c r="B140" s="124" t="s">
        <v>604</v>
      </c>
      <c r="C140" s="135">
        <v>0</v>
      </c>
      <c r="D140" s="135">
        <v>0</v>
      </c>
      <c r="E140" s="135"/>
      <c r="F140" s="135">
        <v>0</v>
      </c>
      <c r="G140" s="103"/>
    </row>
    <row r="141" spans="1:7" x14ac:dyDescent="0.25">
      <c r="A141" s="103" t="s">
        <v>1293</v>
      </c>
      <c r="B141" s="124" t="s">
        <v>604</v>
      </c>
      <c r="C141" s="135">
        <v>0</v>
      </c>
      <c r="D141" s="135">
        <v>0</v>
      </c>
      <c r="E141" s="135"/>
      <c r="F141" s="135">
        <v>0</v>
      </c>
      <c r="G141" s="103"/>
    </row>
    <row r="142" spans="1:7" x14ac:dyDescent="0.25">
      <c r="A142" s="103" t="s">
        <v>1294</v>
      </c>
      <c r="B142" s="124" t="s">
        <v>604</v>
      </c>
      <c r="C142" s="135">
        <v>0</v>
      </c>
      <c r="D142" s="135">
        <v>0</v>
      </c>
      <c r="E142" s="135"/>
      <c r="F142" s="135">
        <v>0</v>
      </c>
      <c r="G142" s="103"/>
    </row>
    <row r="143" spans="1:7" x14ac:dyDescent="0.25">
      <c r="A143" s="103" t="s">
        <v>1295</v>
      </c>
      <c r="B143" s="124" t="s">
        <v>604</v>
      </c>
      <c r="C143" s="135">
        <v>0</v>
      </c>
      <c r="D143" s="135">
        <v>0</v>
      </c>
      <c r="E143" s="135"/>
      <c r="F143" s="135">
        <v>0</v>
      </c>
      <c r="G143" s="103"/>
    </row>
    <row r="144" spans="1:7" x14ac:dyDescent="0.25">
      <c r="A144" s="103" t="s">
        <v>1296</v>
      </c>
      <c r="B144" s="124" t="s">
        <v>604</v>
      </c>
      <c r="C144" s="135">
        <v>0</v>
      </c>
      <c r="D144" s="135">
        <v>0</v>
      </c>
      <c r="E144" s="135"/>
      <c r="F144" s="135">
        <v>0</v>
      </c>
      <c r="G144" s="103"/>
    </row>
    <row r="145" spans="1:7" x14ac:dyDescent="0.25">
      <c r="A145" s="103" t="s">
        <v>1297</v>
      </c>
      <c r="B145" s="124" t="s">
        <v>604</v>
      </c>
      <c r="C145" s="135">
        <v>0</v>
      </c>
      <c r="D145" s="135">
        <v>0</v>
      </c>
      <c r="E145" s="135"/>
      <c r="F145" s="135">
        <v>0</v>
      </c>
      <c r="G145" s="103"/>
    </row>
    <row r="146" spans="1:7" x14ac:dyDescent="0.25">
      <c r="A146" s="103" t="s">
        <v>1298</v>
      </c>
      <c r="B146" s="124" t="s">
        <v>604</v>
      </c>
      <c r="C146" s="135">
        <v>0</v>
      </c>
      <c r="D146" s="135">
        <v>0</v>
      </c>
      <c r="E146" s="135"/>
      <c r="F146" s="135">
        <v>0</v>
      </c>
      <c r="G146" s="103"/>
    </row>
    <row r="147" spans="1:7" x14ac:dyDescent="0.25">
      <c r="A147" s="103" t="s">
        <v>1299</v>
      </c>
      <c r="B147" s="124" t="s">
        <v>604</v>
      </c>
      <c r="C147" s="135">
        <v>0</v>
      </c>
      <c r="D147" s="135">
        <v>0</v>
      </c>
      <c r="E147" s="135"/>
      <c r="F147" s="135">
        <v>0</v>
      </c>
      <c r="G147" s="103"/>
    </row>
    <row r="148" spans="1:7" x14ac:dyDescent="0.25">
      <c r="A148" s="103" t="s">
        <v>1300</v>
      </c>
      <c r="B148" s="124" t="s">
        <v>604</v>
      </c>
      <c r="C148" s="135">
        <v>0</v>
      </c>
      <c r="D148" s="135">
        <v>0</v>
      </c>
      <c r="E148" s="135"/>
      <c r="F148" s="135">
        <v>0</v>
      </c>
      <c r="G148" s="103"/>
    </row>
    <row r="149" spans="1:7" ht="15" customHeight="1" x14ac:dyDescent="0.25">
      <c r="A149" s="114"/>
      <c r="B149" s="115" t="s">
        <v>635</v>
      </c>
      <c r="C149" s="114" t="s">
        <v>510</v>
      </c>
      <c r="D149" s="114" t="s">
        <v>511</v>
      </c>
      <c r="E149" s="121"/>
      <c r="F149" s="116" t="s">
        <v>478</v>
      </c>
      <c r="G149" s="116"/>
    </row>
    <row r="150" spans="1:7" x14ac:dyDescent="0.25">
      <c r="A150" s="103" t="s">
        <v>636</v>
      </c>
      <c r="B150" s="103" t="s">
        <v>637</v>
      </c>
      <c r="C150" s="135">
        <v>0.69689999999999996</v>
      </c>
      <c r="D150" s="135" t="s">
        <v>954</v>
      </c>
      <c r="E150" s="136"/>
      <c r="F150" s="135">
        <f>C150</f>
        <v>0.69689999999999996</v>
      </c>
    </row>
    <row r="151" spans="1:7" x14ac:dyDescent="0.25">
      <c r="A151" s="103" t="s">
        <v>638</v>
      </c>
      <c r="B151" s="103" t="s">
        <v>639</v>
      </c>
      <c r="C151" s="135">
        <v>0.30309999999999998</v>
      </c>
      <c r="D151" s="135" t="s">
        <v>954</v>
      </c>
      <c r="E151" s="136"/>
      <c r="F151" s="135">
        <f t="shared" ref="F151:F152" si="3">C151</f>
        <v>0.30309999999999998</v>
      </c>
    </row>
    <row r="152" spans="1:7" x14ac:dyDescent="0.25">
      <c r="A152" s="103" t="s">
        <v>640</v>
      </c>
      <c r="B152" s="103" t="s">
        <v>93</v>
      </c>
      <c r="C152" s="135">
        <v>0</v>
      </c>
      <c r="D152" s="135" t="s">
        <v>954</v>
      </c>
      <c r="E152" s="136"/>
      <c r="F152" s="135">
        <f t="shared" si="3"/>
        <v>0</v>
      </c>
    </row>
    <row r="153" spans="1:7" outlineLevel="1" x14ac:dyDescent="0.25">
      <c r="A153" s="103" t="s">
        <v>641</v>
      </c>
      <c r="C153" s="135"/>
      <c r="D153" s="135"/>
      <c r="E153" s="136"/>
      <c r="F153" s="135"/>
    </row>
    <row r="154" spans="1:7" outlineLevel="1" x14ac:dyDescent="0.25">
      <c r="A154" s="103" t="s">
        <v>642</v>
      </c>
      <c r="C154" s="135"/>
      <c r="D154" s="135"/>
      <c r="E154" s="136"/>
      <c r="F154" s="135"/>
    </row>
    <row r="155" spans="1:7" outlineLevel="1" x14ac:dyDescent="0.25">
      <c r="A155" s="103" t="s">
        <v>643</v>
      </c>
      <c r="C155" s="135"/>
      <c r="D155" s="135"/>
      <c r="E155" s="136"/>
      <c r="F155" s="135"/>
    </row>
    <row r="156" spans="1:7" outlineLevel="1" x14ac:dyDescent="0.25">
      <c r="A156" s="103" t="s">
        <v>644</v>
      </c>
      <c r="C156" s="135"/>
      <c r="D156" s="135"/>
      <c r="E156" s="136"/>
      <c r="F156" s="135"/>
    </row>
    <row r="157" spans="1:7" outlineLevel="1" x14ac:dyDescent="0.25">
      <c r="A157" s="103" t="s">
        <v>645</v>
      </c>
      <c r="C157" s="135"/>
      <c r="D157" s="135"/>
      <c r="E157" s="136"/>
      <c r="F157" s="135"/>
    </row>
    <row r="158" spans="1:7" outlineLevel="1" x14ac:dyDescent="0.25">
      <c r="A158" s="103" t="s">
        <v>646</v>
      </c>
      <c r="C158" s="135"/>
      <c r="D158" s="135"/>
      <c r="E158" s="136"/>
      <c r="F158" s="135"/>
    </row>
    <row r="159" spans="1:7" ht="15" customHeight="1" x14ac:dyDescent="0.25">
      <c r="A159" s="114"/>
      <c r="B159" s="115" t="s">
        <v>647</v>
      </c>
      <c r="C159" s="114" t="s">
        <v>510</v>
      </c>
      <c r="D159" s="114" t="s">
        <v>511</v>
      </c>
      <c r="E159" s="121"/>
      <c r="F159" s="116" t="s">
        <v>478</v>
      </c>
      <c r="G159" s="116"/>
    </row>
    <row r="160" spans="1:7" x14ac:dyDescent="0.25">
      <c r="A160" s="103" t="s">
        <v>648</v>
      </c>
      <c r="B160" s="103" t="s">
        <v>649</v>
      </c>
      <c r="C160" s="135">
        <v>1.17E-2</v>
      </c>
      <c r="D160" s="135" t="s">
        <v>954</v>
      </c>
      <c r="E160" s="136"/>
      <c r="F160" s="135">
        <f>C160</f>
        <v>1.17E-2</v>
      </c>
    </row>
    <row r="161" spans="1:7" x14ac:dyDescent="0.25">
      <c r="A161" s="103" t="s">
        <v>650</v>
      </c>
      <c r="B161" s="103" t="s">
        <v>651</v>
      </c>
      <c r="C161" s="135">
        <v>0.98829999999999996</v>
      </c>
      <c r="D161" s="135" t="s">
        <v>954</v>
      </c>
      <c r="E161" s="136"/>
      <c r="F161" s="135">
        <f t="shared" ref="F161:F162" si="4">C161</f>
        <v>0.98829999999999996</v>
      </c>
    </row>
    <row r="162" spans="1:7" x14ac:dyDescent="0.25">
      <c r="A162" s="103" t="s">
        <v>652</v>
      </c>
      <c r="B162" s="103" t="s">
        <v>93</v>
      </c>
      <c r="C162" s="135">
        <v>0</v>
      </c>
      <c r="D162" s="135" t="s">
        <v>954</v>
      </c>
      <c r="E162" s="136"/>
      <c r="F162" s="135">
        <f t="shared" si="4"/>
        <v>0</v>
      </c>
    </row>
    <row r="163" spans="1:7" outlineLevel="1" x14ac:dyDescent="0.25">
      <c r="A163" s="103" t="s">
        <v>653</v>
      </c>
      <c r="E163" s="98"/>
    </row>
    <row r="164" spans="1:7" outlineLevel="1" x14ac:dyDescent="0.25">
      <c r="A164" s="103" t="s">
        <v>654</v>
      </c>
      <c r="E164" s="98"/>
    </row>
    <row r="165" spans="1:7" outlineLevel="1" x14ac:dyDescent="0.25">
      <c r="A165" s="103" t="s">
        <v>655</v>
      </c>
      <c r="E165" s="98"/>
    </row>
    <row r="166" spans="1:7" outlineLevel="1" x14ac:dyDescent="0.25">
      <c r="A166" s="103" t="s">
        <v>656</v>
      </c>
      <c r="E166" s="98"/>
    </row>
    <row r="167" spans="1:7" outlineLevel="1" x14ac:dyDescent="0.25">
      <c r="A167" s="103" t="s">
        <v>657</v>
      </c>
      <c r="E167" s="98"/>
    </row>
    <row r="168" spans="1:7" outlineLevel="1" x14ac:dyDescent="0.25">
      <c r="A168" s="103" t="s">
        <v>658</v>
      </c>
      <c r="E168" s="98"/>
    </row>
    <row r="169" spans="1:7" ht="15" customHeight="1" x14ac:dyDescent="0.25">
      <c r="A169" s="114"/>
      <c r="B169" s="115" t="s">
        <v>659</v>
      </c>
      <c r="C169" s="114" t="s">
        <v>510</v>
      </c>
      <c r="D169" s="114" t="s">
        <v>511</v>
      </c>
      <c r="E169" s="121"/>
      <c r="F169" s="116" t="s">
        <v>478</v>
      </c>
      <c r="G169" s="116"/>
    </row>
    <row r="170" spans="1:7" x14ac:dyDescent="0.25">
      <c r="A170" s="103" t="s">
        <v>660</v>
      </c>
      <c r="B170" s="125" t="s">
        <v>661</v>
      </c>
      <c r="C170" s="135">
        <v>1E-4</v>
      </c>
      <c r="D170" s="135" t="s">
        <v>954</v>
      </c>
      <c r="E170" s="136"/>
      <c r="F170" s="135">
        <f>C170</f>
        <v>1E-4</v>
      </c>
    </row>
    <row r="171" spans="1:7" x14ac:dyDescent="0.25">
      <c r="A171" s="103" t="s">
        <v>662</v>
      </c>
      <c r="B171" s="125" t="s">
        <v>663</v>
      </c>
      <c r="C171" s="135">
        <v>0.14649999999999999</v>
      </c>
      <c r="D171" s="135" t="s">
        <v>954</v>
      </c>
      <c r="E171" s="136"/>
      <c r="F171" s="135">
        <f t="shared" ref="F171:F174" si="5">C171</f>
        <v>0.14649999999999999</v>
      </c>
    </row>
    <row r="172" spans="1:7" x14ac:dyDescent="0.25">
      <c r="A172" s="103" t="s">
        <v>664</v>
      </c>
      <c r="B172" s="125" t="s">
        <v>665</v>
      </c>
      <c r="C172" s="135">
        <v>0.16400000000000001</v>
      </c>
      <c r="D172" s="135" t="s">
        <v>954</v>
      </c>
      <c r="E172" s="135"/>
      <c r="F172" s="135">
        <f t="shared" si="5"/>
        <v>0.16400000000000001</v>
      </c>
    </row>
    <row r="173" spans="1:7" x14ac:dyDescent="0.25">
      <c r="A173" s="103" t="s">
        <v>666</v>
      </c>
      <c r="B173" s="125" t="s">
        <v>667</v>
      </c>
      <c r="C173" s="135">
        <v>0.2011</v>
      </c>
      <c r="D173" s="135" t="s">
        <v>954</v>
      </c>
      <c r="E173" s="135"/>
      <c r="F173" s="135">
        <f t="shared" si="5"/>
        <v>0.2011</v>
      </c>
    </row>
    <row r="174" spans="1:7" x14ac:dyDescent="0.25">
      <c r="A174" s="103" t="s">
        <v>668</v>
      </c>
      <c r="B174" s="125" t="s">
        <v>669</v>
      </c>
      <c r="C174" s="135">
        <v>0.48830000000000001</v>
      </c>
      <c r="D174" s="135" t="s">
        <v>954</v>
      </c>
      <c r="E174" s="135"/>
      <c r="F174" s="135">
        <f t="shared" si="5"/>
        <v>0.48830000000000001</v>
      </c>
    </row>
    <row r="175" spans="1:7" outlineLevel="1" x14ac:dyDescent="0.25">
      <c r="A175" s="103" t="s">
        <v>670</v>
      </c>
      <c r="B175" s="122"/>
      <c r="C175" s="135"/>
      <c r="D175" s="135"/>
      <c r="E175" s="135"/>
      <c r="F175" s="135"/>
    </row>
    <row r="176" spans="1:7" outlineLevel="1" x14ac:dyDescent="0.25">
      <c r="A176" s="103" t="s">
        <v>671</v>
      </c>
      <c r="B176" s="122"/>
      <c r="C176" s="135"/>
      <c r="D176" s="135"/>
      <c r="E176" s="135"/>
      <c r="F176" s="135"/>
    </row>
    <row r="177" spans="1:7" outlineLevel="1" x14ac:dyDescent="0.25">
      <c r="A177" s="103" t="s">
        <v>672</v>
      </c>
      <c r="B177" s="125"/>
      <c r="C177" s="135"/>
      <c r="D177" s="135"/>
      <c r="E177" s="135"/>
      <c r="F177" s="135"/>
    </row>
    <row r="178" spans="1:7" outlineLevel="1" x14ac:dyDescent="0.25">
      <c r="A178" s="103" t="s">
        <v>673</v>
      </c>
      <c r="B178" s="125"/>
      <c r="C178" s="135"/>
      <c r="D178" s="135"/>
      <c r="E178" s="135"/>
      <c r="F178" s="135"/>
    </row>
    <row r="179" spans="1:7" ht="15" customHeight="1" x14ac:dyDescent="0.25">
      <c r="A179" s="114"/>
      <c r="B179" s="115" t="s">
        <v>674</v>
      </c>
      <c r="C179" s="114" t="s">
        <v>510</v>
      </c>
      <c r="D179" s="114" t="s">
        <v>511</v>
      </c>
      <c r="E179" s="121"/>
      <c r="F179" s="116" t="s">
        <v>478</v>
      </c>
      <c r="G179" s="116"/>
    </row>
    <row r="180" spans="1:7" x14ac:dyDescent="0.25">
      <c r="A180" s="103" t="s">
        <v>675</v>
      </c>
      <c r="B180" s="103" t="s">
        <v>676</v>
      </c>
      <c r="C180" s="135">
        <v>2.0000000000000001E-4</v>
      </c>
      <c r="D180" s="135" t="s">
        <v>954</v>
      </c>
      <c r="E180" s="136"/>
      <c r="F180" s="135">
        <f>C180</f>
        <v>2.0000000000000001E-4</v>
      </c>
    </row>
    <row r="181" spans="1:7" outlineLevel="1" x14ac:dyDescent="0.25">
      <c r="A181" s="103" t="s">
        <v>677</v>
      </c>
      <c r="B181" s="126"/>
      <c r="C181" s="135"/>
      <c r="D181" s="135"/>
      <c r="E181" s="136"/>
      <c r="F181" s="135"/>
    </row>
    <row r="182" spans="1:7" outlineLevel="1" x14ac:dyDescent="0.25">
      <c r="A182" s="103" t="s">
        <v>678</v>
      </c>
      <c r="B182" s="126"/>
      <c r="C182" s="135"/>
      <c r="D182" s="135"/>
      <c r="E182" s="136"/>
      <c r="F182" s="135"/>
    </row>
    <row r="183" spans="1:7" outlineLevel="1" x14ac:dyDescent="0.25">
      <c r="A183" s="103" t="s">
        <v>679</v>
      </c>
      <c r="B183" s="126"/>
      <c r="C183" s="135"/>
      <c r="D183" s="135"/>
      <c r="E183" s="136"/>
      <c r="F183" s="135"/>
    </row>
    <row r="184" spans="1:7" outlineLevel="1" x14ac:dyDescent="0.25">
      <c r="A184" s="103" t="s">
        <v>680</v>
      </c>
      <c r="B184" s="126"/>
      <c r="C184" s="135"/>
      <c r="D184" s="135"/>
      <c r="E184" s="136"/>
      <c r="F184" s="135"/>
    </row>
    <row r="185" spans="1:7" ht="18.75" x14ac:dyDescent="0.25">
      <c r="A185" s="127"/>
      <c r="B185" s="128" t="s">
        <v>475</v>
      </c>
      <c r="C185" s="127"/>
      <c r="D185" s="127"/>
      <c r="E185" s="127"/>
      <c r="F185" s="129"/>
      <c r="G185" s="129"/>
    </row>
    <row r="186" spans="1:7" ht="15" customHeight="1" x14ac:dyDescent="0.25">
      <c r="A186" s="114"/>
      <c r="B186" s="115" t="s">
        <v>681</v>
      </c>
      <c r="C186" s="114" t="s">
        <v>682</v>
      </c>
      <c r="D186" s="114" t="s">
        <v>683</v>
      </c>
      <c r="E186" s="121"/>
      <c r="F186" s="114" t="s">
        <v>510</v>
      </c>
      <c r="G186" s="114" t="s">
        <v>684</v>
      </c>
    </row>
    <row r="187" spans="1:7" x14ac:dyDescent="0.25">
      <c r="A187" s="103" t="s">
        <v>685</v>
      </c>
      <c r="B187" s="124" t="s">
        <v>686</v>
      </c>
      <c r="C187" s="156">
        <v>139163</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345" t="s">
        <v>1379</v>
      </c>
      <c r="C190" s="156">
        <v>1758</v>
      </c>
      <c r="D190" s="156">
        <v>37182</v>
      </c>
      <c r="E190" s="130"/>
      <c r="F190" s="152">
        <f>IF($C$214=0,"",IF(C190="[for completion]","",IF(C190="","",C190/$C$214)))</f>
        <v>0.15008323729030607</v>
      </c>
      <c r="G190" s="152">
        <f>IF($D$214=0,"",IF(D190="[for completion]","",IF(D190="","",D190/$D$214)))</f>
        <v>0.44173309731148941</v>
      </c>
    </row>
    <row r="191" spans="1:7" x14ac:dyDescent="0.25">
      <c r="A191" s="103" t="s">
        <v>689</v>
      </c>
      <c r="B191" s="345" t="s">
        <v>1380</v>
      </c>
      <c r="C191" s="156">
        <v>4035</v>
      </c>
      <c r="D191" s="156">
        <v>27695</v>
      </c>
      <c r="E191" s="130"/>
      <c r="F191" s="152">
        <f t="shared" ref="F191:F213" si="6">IF($C$214=0,"",IF(C191="[for completion]","",IF(C191="","",C191/$C$214)))</f>
        <v>0.34447432449737481</v>
      </c>
      <c r="G191" s="152">
        <f t="shared" ref="G191:G213" si="7">IF($D$214=0,"",IF(D191="[for completion]","",IF(D191="","",D191/$D$214)))</f>
        <v>0.32902474665272713</v>
      </c>
    </row>
    <row r="192" spans="1:7" x14ac:dyDescent="0.25">
      <c r="A192" s="103" t="s">
        <v>690</v>
      </c>
      <c r="B192" s="345" t="s">
        <v>1381</v>
      </c>
      <c r="C192" s="156">
        <v>5102</v>
      </c>
      <c r="D192" s="156">
        <v>18086</v>
      </c>
      <c r="E192" s="130"/>
      <c r="F192" s="152">
        <f t="shared" si="6"/>
        <v>0.43556580014513169</v>
      </c>
      <c r="G192" s="152">
        <f t="shared" si="7"/>
        <v>0.21486700010692264</v>
      </c>
    </row>
    <row r="193" spans="1:7" x14ac:dyDescent="0.25">
      <c r="A193" s="103" t="s">
        <v>691</v>
      </c>
      <c r="B193" s="346" t="s">
        <v>1382</v>
      </c>
      <c r="C193" s="156">
        <v>818.5</v>
      </c>
      <c r="D193" s="156">
        <v>1210</v>
      </c>
      <c r="E193" s="130"/>
      <c r="F193" s="152">
        <f t="shared" si="6"/>
        <v>6.9876638067187427E-2</v>
      </c>
      <c r="G193" s="152">
        <f t="shared" si="7"/>
        <v>1.4375155928860798E-2</v>
      </c>
    </row>
    <row r="194" spans="1:7" x14ac:dyDescent="0.25">
      <c r="A194" s="103" t="s">
        <v>692</v>
      </c>
      <c r="B194" s="124" t="s">
        <v>604</v>
      </c>
      <c r="C194" s="153">
        <v>0</v>
      </c>
      <c r="D194" s="156">
        <v>0</v>
      </c>
      <c r="E194" s="130"/>
      <c r="F194" s="152">
        <f t="shared" si="6"/>
        <v>0</v>
      </c>
      <c r="G194" s="152">
        <f t="shared" si="7"/>
        <v>0</v>
      </c>
    </row>
    <row r="195" spans="1:7" x14ac:dyDescent="0.25">
      <c r="A195" s="103" t="s">
        <v>693</v>
      </c>
      <c r="B195" s="124" t="s">
        <v>604</v>
      </c>
      <c r="C195" s="153">
        <v>0</v>
      </c>
      <c r="D195" s="156">
        <v>0</v>
      </c>
      <c r="E195" s="130"/>
      <c r="F195" s="152">
        <f t="shared" si="6"/>
        <v>0</v>
      </c>
      <c r="G195" s="152">
        <f t="shared" si="7"/>
        <v>0</v>
      </c>
    </row>
    <row r="196" spans="1:7" x14ac:dyDescent="0.25">
      <c r="A196" s="103" t="s">
        <v>694</v>
      </c>
      <c r="B196" s="124" t="s">
        <v>604</v>
      </c>
      <c r="C196" s="153">
        <v>0</v>
      </c>
      <c r="D196" s="156">
        <v>0</v>
      </c>
      <c r="E196" s="130"/>
      <c r="F196" s="152">
        <f t="shared" si="6"/>
        <v>0</v>
      </c>
      <c r="G196" s="152">
        <f t="shared" si="7"/>
        <v>0</v>
      </c>
    </row>
    <row r="197" spans="1:7" x14ac:dyDescent="0.25">
      <c r="A197" s="103" t="s">
        <v>695</v>
      </c>
      <c r="B197" s="124" t="s">
        <v>604</v>
      </c>
      <c r="C197" s="153">
        <v>0</v>
      </c>
      <c r="D197" s="156">
        <v>0</v>
      </c>
      <c r="E197" s="130"/>
      <c r="F197" s="152">
        <f t="shared" si="6"/>
        <v>0</v>
      </c>
      <c r="G197" s="152">
        <f t="shared" si="7"/>
        <v>0</v>
      </c>
    </row>
    <row r="198" spans="1:7" x14ac:dyDescent="0.25">
      <c r="A198" s="103" t="s">
        <v>696</v>
      </c>
      <c r="B198" s="124" t="s">
        <v>604</v>
      </c>
      <c r="C198" s="153">
        <v>0</v>
      </c>
      <c r="D198" s="156">
        <v>0</v>
      </c>
      <c r="E198" s="130"/>
      <c r="F198" s="152">
        <f t="shared" si="6"/>
        <v>0</v>
      </c>
      <c r="G198" s="152">
        <f t="shared" si="7"/>
        <v>0</v>
      </c>
    </row>
    <row r="199" spans="1:7" x14ac:dyDescent="0.25">
      <c r="A199" s="103" t="s">
        <v>697</v>
      </c>
      <c r="B199" s="124" t="s">
        <v>604</v>
      </c>
      <c r="C199" s="153">
        <v>0</v>
      </c>
      <c r="D199" s="156">
        <v>0</v>
      </c>
      <c r="E199" s="124"/>
      <c r="F199" s="152">
        <f t="shared" si="6"/>
        <v>0</v>
      </c>
      <c r="G199" s="152">
        <f t="shared" si="7"/>
        <v>0</v>
      </c>
    </row>
    <row r="200" spans="1:7" x14ac:dyDescent="0.25">
      <c r="A200" s="103" t="s">
        <v>698</v>
      </c>
      <c r="B200" s="124" t="s">
        <v>604</v>
      </c>
      <c r="C200" s="153">
        <v>0</v>
      </c>
      <c r="D200" s="156">
        <v>0</v>
      </c>
      <c r="E200" s="124"/>
      <c r="F200" s="152">
        <f t="shared" si="6"/>
        <v>0</v>
      </c>
      <c r="G200" s="152">
        <f t="shared" si="7"/>
        <v>0</v>
      </c>
    </row>
    <row r="201" spans="1:7" x14ac:dyDescent="0.25">
      <c r="A201" s="103" t="s">
        <v>699</v>
      </c>
      <c r="B201" s="124" t="s">
        <v>604</v>
      </c>
      <c r="C201" s="153">
        <v>0</v>
      </c>
      <c r="D201" s="156">
        <v>0</v>
      </c>
      <c r="E201" s="124"/>
      <c r="F201" s="152">
        <f t="shared" si="6"/>
        <v>0</v>
      </c>
      <c r="G201" s="152">
        <f t="shared" si="7"/>
        <v>0</v>
      </c>
    </row>
    <row r="202" spans="1:7" x14ac:dyDescent="0.25">
      <c r="A202" s="103" t="s">
        <v>700</v>
      </c>
      <c r="B202" s="124" t="s">
        <v>604</v>
      </c>
      <c r="C202" s="153">
        <v>0</v>
      </c>
      <c r="D202" s="156">
        <v>0</v>
      </c>
      <c r="E202" s="124"/>
      <c r="F202" s="152">
        <f t="shared" si="6"/>
        <v>0</v>
      </c>
      <c r="G202" s="152">
        <f t="shared" si="7"/>
        <v>0</v>
      </c>
    </row>
    <row r="203" spans="1:7" x14ac:dyDescent="0.25">
      <c r="A203" s="103" t="s">
        <v>701</v>
      </c>
      <c r="B203" s="124" t="s">
        <v>604</v>
      </c>
      <c r="C203" s="153">
        <v>0</v>
      </c>
      <c r="D203" s="156">
        <v>0</v>
      </c>
      <c r="E203" s="124"/>
      <c r="F203" s="152">
        <f t="shared" si="6"/>
        <v>0</v>
      </c>
      <c r="G203" s="152">
        <f t="shared" si="7"/>
        <v>0</v>
      </c>
    </row>
    <row r="204" spans="1:7" x14ac:dyDescent="0.25">
      <c r="A204" s="103" t="s">
        <v>702</v>
      </c>
      <c r="B204" s="124" t="s">
        <v>604</v>
      </c>
      <c r="C204" s="153">
        <v>0</v>
      </c>
      <c r="D204" s="156">
        <v>0</v>
      </c>
      <c r="E204" s="124"/>
      <c r="F204" s="152">
        <f t="shared" si="6"/>
        <v>0</v>
      </c>
      <c r="G204" s="152">
        <f t="shared" si="7"/>
        <v>0</v>
      </c>
    </row>
    <row r="205" spans="1:7" x14ac:dyDescent="0.25">
      <c r="A205" s="103" t="s">
        <v>703</v>
      </c>
      <c r="B205" s="124" t="s">
        <v>604</v>
      </c>
      <c r="C205" s="153">
        <v>0</v>
      </c>
      <c r="D205" s="156">
        <v>0</v>
      </c>
      <c r="F205" s="152">
        <f t="shared" si="6"/>
        <v>0</v>
      </c>
      <c r="G205" s="152">
        <f t="shared" si="7"/>
        <v>0</v>
      </c>
    </row>
    <row r="206" spans="1:7" x14ac:dyDescent="0.25">
      <c r="A206" s="103" t="s">
        <v>704</v>
      </c>
      <c r="B206" s="124" t="s">
        <v>604</v>
      </c>
      <c r="C206" s="153">
        <v>0</v>
      </c>
      <c r="D206" s="156">
        <v>0</v>
      </c>
      <c r="E206" s="119"/>
      <c r="F206" s="152">
        <f t="shared" si="6"/>
        <v>0</v>
      </c>
      <c r="G206" s="152">
        <f t="shared" si="7"/>
        <v>0</v>
      </c>
    </row>
    <row r="207" spans="1:7" x14ac:dyDescent="0.25">
      <c r="A207" s="103" t="s">
        <v>705</v>
      </c>
      <c r="B207" s="124" t="s">
        <v>604</v>
      </c>
      <c r="C207" s="153">
        <v>0</v>
      </c>
      <c r="D207" s="156">
        <v>0</v>
      </c>
      <c r="E207" s="119"/>
      <c r="F207" s="152">
        <f t="shared" si="6"/>
        <v>0</v>
      </c>
      <c r="G207" s="152">
        <f t="shared" si="7"/>
        <v>0</v>
      </c>
    </row>
    <row r="208" spans="1:7" x14ac:dyDescent="0.25">
      <c r="A208" s="103" t="s">
        <v>706</v>
      </c>
      <c r="B208" s="124" t="s">
        <v>604</v>
      </c>
      <c r="C208" s="153">
        <v>0</v>
      </c>
      <c r="D208" s="156">
        <v>0</v>
      </c>
      <c r="E208" s="119"/>
      <c r="F208" s="152">
        <f t="shared" si="6"/>
        <v>0</v>
      </c>
      <c r="G208" s="152">
        <f t="shared" si="7"/>
        <v>0</v>
      </c>
    </row>
    <row r="209" spans="1:7" x14ac:dyDescent="0.25">
      <c r="A209" s="103" t="s">
        <v>707</v>
      </c>
      <c r="B209" s="124" t="s">
        <v>604</v>
      </c>
      <c r="C209" s="153">
        <v>0</v>
      </c>
      <c r="D209" s="156">
        <v>0</v>
      </c>
      <c r="E209" s="119"/>
      <c r="F209" s="152">
        <f t="shared" si="6"/>
        <v>0</v>
      </c>
      <c r="G209" s="152">
        <f t="shared" si="7"/>
        <v>0</v>
      </c>
    </row>
    <row r="210" spans="1:7" x14ac:dyDescent="0.25">
      <c r="A210" s="103" t="s">
        <v>708</v>
      </c>
      <c r="B210" s="124" t="s">
        <v>604</v>
      </c>
      <c r="C210" s="153">
        <v>0</v>
      </c>
      <c r="D210" s="156">
        <v>0</v>
      </c>
      <c r="E210" s="119"/>
      <c r="F210" s="152">
        <f t="shared" si="6"/>
        <v>0</v>
      </c>
      <c r="G210" s="152">
        <f t="shared" si="7"/>
        <v>0</v>
      </c>
    </row>
    <row r="211" spans="1:7" x14ac:dyDescent="0.25">
      <c r="A211" s="103" t="s">
        <v>709</v>
      </c>
      <c r="B211" s="124" t="s">
        <v>604</v>
      </c>
      <c r="C211" s="153">
        <v>0</v>
      </c>
      <c r="D211" s="156">
        <v>0</v>
      </c>
      <c r="E211" s="119"/>
      <c r="F211" s="152">
        <f t="shared" si="6"/>
        <v>0</v>
      </c>
      <c r="G211" s="152">
        <f t="shared" si="7"/>
        <v>0</v>
      </c>
    </row>
    <row r="212" spans="1:7" x14ac:dyDescent="0.25">
      <c r="A212" s="103" t="s">
        <v>710</v>
      </c>
      <c r="B212" s="124" t="s">
        <v>604</v>
      </c>
      <c r="C212" s="153">
        <v>0</v>
      </c>
      <c r="D212" s="156">
        <v>0</v>
      </c>
      <c r="E212" s="119"/>
      <c r="F212" s="152">
        <f t="shared" si="6"/>
        <v>0</v>
      </c>
      <c r="G212" s="152">
        <f t="shared" si="7"/>
        <v>0</v>
      </c>
    </row>
    <row r="213" spans="1:7" x14ac:dyDescent="0.25">
      <c r="A213" s="103" t="s">
        <v>711</v>
      </c>
      <c r="B213" s="124" t="s">
        <v>604</v>
      </c>
      <c r="C213" s="153">
        <v>0</v>
      </c>
      <c r="D213" s="156">
        <v>0</v>
      </c>
      <c r="E213" s="119"/>
      <c r="F213" s="152">
        <f t="shared" si="6"/>
        <v>0</v>
      </c>
      <c r="G213" s="152">
        <f t="shared" si="7"/>
        <v>0</v>
      </c>
    </row>
    <row r="214" spans="1:7" x14ac:dyDescent="0.25">
      <c r="A214" s="103" t="s">
        <v>712</v>
      </c>
      <c r="B214" s="133" t="s">
        <v>95</v>
      </c>
      <c r="C214" s="157">
        <f>SUM(C190:C213)</f>
        <v>11713.5</v>
      </c>
      <c r="D214" s="157">
        <f>SUM(D190:D213)</f>
        <v>84173</v>
      </c>
      <c r="E214" s="119"/>
      <c r="F214" s="158">
        <f>SUM(F190:F213)</f>
        <v>1</v>
      </c>
      <c r="G214" s="158">
        <f>SUM(G190:G213)</f>
        <v>1</v>
      </c>
    </row>
    <row r="215" spans="1:7" ht="15" customHeight="1" x14ac:dyDescent="0.25">
      <c r="A215" s="114"/>
      <c r="B215" s="115" t="s">
        <v>713</v>
      </c>
      <c r="C215" s="114" t="s">
        <v>682</v>
      </c>
      <c r="D215" s="114" t="s">
        <v>683</v>
      </c>
      <c r="E215" s="121"/>
      <c r="F215" s="114" t="s">
        <v>510</v>
      </c>
      <c r="G215" s="114" t="s">
        <v>684</v>
      </c>
    </row>
    <row r="216" spans="1:7" x14ac:dyDescent="0.25">
      <c r="A216" s="103" t="s">
        <v>714</v>
      </c>
      <c r="B216" s="103" t="s">
        <v>715</v>
      </c>
      <c r="C216" s="135">
        <v>0.61660000000000004</v>
      </c>
      <c r="F216" s="155"/>
      <c r="G216" s="155"/>
    </row>
    <row r="217" spans="1:7" x14ac:dyDescent="0.25">
      <c r="F217" s="155"/>
      <c r="G217" s="155"/>
    </row>
    <row r="218" spans="1:7" x14ac:dyDescent="0.25">
      <c r="B218" s="124" t="s">
        <v>716</v>
      </c>
      <c r="F218" s="155"/>
      <c r="G218" s="155"/>
    </row>
    <row r="219" spans="1:7" x14ac:dyDescent="0.25">
      <c r="A219" s="103" t="s">
        <v>717</v>
      </c>
      <c r="B219" s="103" t="s">
        <v>718</v>
      </c>
      <c r="C219" s="156">
        <v>1958</v>
      </c>
      <c r="D219" s="156">
        <v>31071</v>
      </c>
      <c r="F219" s="152">
        <f t="shared" ref="F219:F233" si="8">IF($C$227=0,"",IF(C219="[for completion]","",C219/$C$227))</f>
        <v>0.16715041830288543</v>
      </c>
      <c r="G219" s="152">
        <f t="shared" ref="G219:G233" si="9">IF($D$227=0,"",IF(D219="[for completion]","",D219/$D$227))</f>
        <v>0.36913261972366435</v>
      </c>
    </row>
    <row r="220" spans="1:7" x14ac:dyDescent="0.25">
      <c r="A220" s="103" t="s">
        <v>719</v>
      </c>
      <c r="B220" s="103" t="s">
        <v>720</v>
      </c>
      <c r="C220" s="156">
        <v>1223</v>
      </c>
      <c r="D220" s="156">
        <v>9381</v>
      </c>
      <c r="F220" s="152">
        <f t="shared" si="8"/>
        <v>0.10440498548745092</v>
      </c>
      <c r="G220" s="152">
        <f t="shared" si="9"/>
        <v>0.11144903947821748</v>
      </c>
    </row>
    <row r="221" spans="1:7" x14ac:dyDescent="0.25">
      <c r="A221" s="103" t="s">
        <v>721</v>
      </c>
      <c r="B221" s="103" t="s">
        <v>722</v>
      </c>
      <c r="C221" s="156">
        <v>1544</v>
      </c>
      <c r="D221" s="156">
        <v>9649</v>
      </c>
      <c r="F221" s="152">
        <f t="shared" si="8"/>
        <v>0.13180809288031414</v>
      </c>
      <c r="G221" s="152">
        <f t="shared" si="9"/>
        <v>0.11463295831204781</v>
      </c>
    </row>
    <row r="222" spans="1:7" x14ac:dyDescent="0.25">
      <c r="A222" s="103" t="s">
        <v>723</v>
      </c>
      <c r="B222" s="103" t="s">
        <v>724</v>
      </c>
      <c r="C222" s="156">
        <v>2017</v>
      </c>
      <c r="D222" s="156">
        <v>10870</v>
      </c>
      <c r="F222" s="152">
        <f t="shared" si="8"/>
        <v>0.17218712651528087</v>
      </c>
      <c r="G222" s="152">
        <f t="shared" si="9"/>
        <v>0.12913879747662552</v>
      </c>
    </row>
    <row r="223" spans="1:7" x14ac:dyDescent="0.25">
      <c r="A223" s="103" t="s">
        <v>725</v>
      </c>
      <c r="B223" s="103" t="s">
        <v>726</v>
      </c>
      <c r="C223" s="156">
        <v>2548</v>
      </c>
      <c r="D223" s="156">
        <v>12515</v>
      </c>
      <c r="F223" s="152">
        <f t="shared" si="8"/>
        <v>0.21751750042683968</v>
      </c>
      <c r="G223" s="152">
        <f t="shared" si="9"/>
        <v>0.14868188136338256</v>
      </c>
    </row>
    <row r="224" spans="1:7" x14ac:dyDescent="0.25">
      <c r="A224" s="103" t="s">
        <v>727</v>
      </c>
      <c r="B224" s="103" t="s">
        <v>728</v>
      </c>
      <c r="C224" s="156">
        <v>2367</v>
      </c>
      <c r="D224" s="156">
        <v>10472</v>
      </c>
      <c r="F224" s="152">
        <f t="shared" si="8"/>
        <v>0.20206590404644015</v>
      </c>
      <c r="G224" s="152">
        <f t="shared" si="9"/>
        <v>0.12441044040250436</v>
      </c>
    </row>
    <row r="225" spans="1:7" x14ac:dyDescent="0.25">
      <c r="A225" s="103" t="s">
        <v>729</v>
      </c>
      <c r="B225" s="103" t="s">
        <v>730</v>
      </c>
      <c r="C225" s="156">
        <v>53</v>
      </c>
      <c r="D225" s="156">
        <v>195</v>
      </c>
      <c r="F225" s="152">
        <f t="shared" si="8"/>
        <v>4.5245005975755506E-3</v>
      </c>
      <c r="G225" s="152">
        <f t="shared" si="9"/>
        <v>2.3166573604362444E-3</v>
      </c>
    </row>
    <row r="226" spans="1:7" x14ac:dyDescent="0.25">
      <c r="A226" s="103" t="s">
        <v>731</v>
      </c>
      <c r="B226" s="103" t="s">
        <v>732</v>
      </c>
      <c r="C226" s="156">
        <v>4</v>
      </c>
      <c r="D226" s="156">
        <v>20</v>
      </c>
      <c r="F226" s="152">
        <f t="shared" si="8"/>
        <v>3.4147174321324912E-4</v>
      </c>
      <c r="G226" s="152">
        <f t="shared" si="9"/>
        <v>2.376058831216661E-4</v>
      </c>
    </row>
    <row r="227" spans="1:7" x14ac:dyDescent="0.25">
      <c r="A227" s="103" t="s">
        <v>733</v>
      </c>
      <c r="B227" s="133" t="s">
        <v>95</v>
      </c>
      <c r="C227" s="156">
        <f>SUM(C219:C226)</f>
        <v>11714</v>
      </c>
      <c r="D227" s="156">
        <f>SUM(D219:D226)</f>
        <v>84173</v>
      </c>
      <c r="F227" s="135">
        <f>SUM(F219:F226)</f>
        <v>1.0000000000000002</v>
      </c>
      <c r="G227" s="135">
        <f>SUM(G219:G226)</f>
        <v>1</v>
      </c>
    </row>
    <row r="228" spans="1:7" outlineLevel="1" x14ac:dyDescent="0.25">
      <c r="A228" s="103" t="s">
        <v>734</v>
      </c>
      <c r="B228" s="120" t="s">
        <v>735</v>
      </c>
      <c r="C228" s="153"/>
      <c r="D228" s="156"/>
      <c r="F228" s="152">
        <f t="shared" si="8"/>
        <v>0</v>
      </c>
      <c r="G228" s="152">
        <f t="shared" si="9"/>
        <v>0</v>
      </c>
    </row>
    <row r="229" spans="1:7" outlineLevel="1" x14ac:dyDescent="0.25">
      <c r="A229" s="103" t="s">
        <v>736</v>
      </c>
      <c r="B229" s="120" t="s">
        <v>737</v>
      </c>
      <c r="C229" s="153"/>
      <c r="D229" s="156"/>
      <c r="F229" s="152">
        <f t="shared" si="8"/>
        <v>0</v>
      </c>
      <c r="G229" s="152">
        <f t="shared" si="9"/>
        <v>0</v>
      </c>
    </row>
    <row r="230" spans="1:7" outlineLevel="1" x14ac:dyDescent="0.25">
      <c r="A230" s="103" t="s">
        <v>738</v>
      </c>
      <c r="B230" s="120" t="s">
        <v>739</v>
      </c>
      <c r="C230" s="153"/>
      <c r="D230" s="156"/>
      <c r="F230" s="152">
        <f t="shared" si="8"/>
        <v>0</v>
      </c>
      <c r="G230" s="152">
        <f t="shared" si="9"/>
        <v>0</v>
      </c>
    </row>
    <row r="231" spans="1:7" outlineLevel="1" x14ac:dyDescent="0.25">
      <c r="A231" s="103" t="s">
        <v>740</v>
      </c>
      <c r="B231" s="120" t="s">
        <v>741</v>
      </c>
      <c r="C231" s="153"/>
      <c r="D231" s="156"/>
      <c r="F231" s="152">
        <f t="shared" si="8"/>
        <v>0</v>
      </c>
      <c r="G231" s="152">
        <f t="shared" si="9"/>
        <v>0</v>
      </c>
    </row>
    <row r="232" spans="1:7" outlineLevel="1" x14ac:dyDescent="0.25">
      <c r="A232" s="103" t="s">
        <v>742</v>
      </c>
      <c r="B232" s="120" t="s">
        <v>743</v>
      </c>
      <c r="C232" s="153"/>
      <c r="D232" s="156"/>
      <c r="F232" s="152">
        <f t="shared" si="8"/>
        <v>0</v>
      </c>
      <c r="G232" s="152">
        <f t="shared" si="9"/>
        <v>0</v>
      </c>
    </row>
    <row r="233" spans="1:7" outlineLevel="1" x14ac:dyDescent="0.25">
      <c r="A233" s="103" t="s">
        <v>744</v>
      </c>
      <c r="B233" s="120" t="s">
        <v>745</v>
      </c>
      <c r="C233" s="153"/>
      <c r="D233" s="156"/>
      <c r="F233" s="152">
        <f t="shared" si="8"/>
        <v>0</v>
      </c>
      <c r="G233" s="152">
        <f t="shared" si="9"/>
        <v>0</v>
      </c>
    </row>
    <row r="234" spans="1:7" outlineLevel="1" x14ac:dyDescent="0.25">
      <c r="A234" s="103" t="s">
        <v>746</v>
      </c>
      <c r="B234" s="120"/>
      <c r="F234" s="152"/>
      <c r="G234" s="152"/>
    </row>
    <row r="235" spans="1:7" outlineLevel="1" x14ac:dyDescent="0.25">
      <c r="A235" s="103" t="s">
        <v>747</v>
      </c>
      <c r="B235" s="120"/>
      <c r="F235" s="152"/>
      <c r="G235" s="152"/>
    </row>
    <row r="236" spans="1:7" outlineLevel="1" x14ac:dyDescent="0.25">
      <c r="A236" s="103" t="s">
        <v>748</v>
      </c>
      <c r="B236" s="120"/>
      <c r="F236" s="152"/>
      <c r="G236" s="152"/>
    </row>
    <row r="237" spans="1:7" ht="15" customHeight="1" x14ac:dyDescent="0.25">
      <c r="A237" s="114"/>
      <c r="B237" s="115" t="s">
        <v>749</v>
      </c>
      <c r="C237" s="114" t="s">
        <v>682</v>
      </c>
      <c r="D237" s="114" t="s">
        <v>683</v>
      </c>
      <c r="E237" s="121"/>
      <c r="F237" s="114" t="s">
        <v>510</v>
      </c>
      <c r="G237" s="114" t="s">
        <v>684</v>
      </c>
    </row>
    <row r="238" spans="1:7" x14ac:dyDescent="0.25">
      <c r="A238" s="103" t="s">
        <v>750</v>
      </c>
      <c r="B238" s="103" t="s">
        <v>715</v>
      </c>
      <c r="C238" s="135">
        <v>0.56920000000000004</v>
      </c>
      <c r="F238" s="155"/>
      <c r="G238" s="155"/>
    </row>
    <row r="239" spans="1:7" x14ac:dyDescent="0.25">
      <c r="F239" s="155"/>
      <c r="G239" s="155"/>
    </row>
    <row r="240" spans="1:7" x14ac:dyDescent="0.25">
      <c r="B240" s="124" t="s">
        <v>716</v>
      </c>
      <c r="F240" s="155"/>
      <c r="G240" s="155"/>
    </row>
    <row r="241" spans="1:7" x14ac:dyDescent="0.25">
      <c r="A241" s="103" t="s">
        <v>751</v>
      </c>
      <c r="B241" s="103" t="s">
        <v>718</v>
      </c>
      <c r="C241" s="156">
        <v>2502</v>
      </c>
      <c r="D241" s="156">
        <v>35436</v>
      </c>
      <c r="F241" s="152">
        <f>IF($C$249=0,"",IF(C241="[Mark as ND1 if not relevant]","",C241/$C$249))</f>
        <v>0.21359969266231271</v>
      </c>
      <c r="G241" s="152">
        <f>IF($D$249=0,"",IF(D241="[Mark as ND1 if not relevant]","",D241/$D$249))</f>
        <v>0.42099010371496798</v>
      </c>
    </row>
    <row r="242" spans="1:7" x14ac:dyDescent="0.25">
      <c r="A242" s="103" t="s">
        <v>752</v>
      </c>
      <c r="B242" s="103" t="s">
        <v>720</v>
      </c>
      <c r="C242" s="156">
        <v>1669</v>
      </c>
      <c r="D242" s="156">
        <v>11724</v>
      </c>
      <c r="F242" s="152">
        <f t="shared" ref="F242:F248" si="10">IF($C$249=0,"",IF(C242="[Mark as ND1 if not relevant]","",C242/$C$249))</f>
        <v>0.14248516668800956</v>
      </c>
      <c r="G242" s="152">
        <f t="shared" ref="G242:G248" si="11">IF($D$249=0,"",IF(D242="[Mark as ND1 if not relevant]","",D242/$D$249))</f>
        <v>0.13928456868592065</v>
      </c>
    </row>
    <row r="243" spans="1:7" x14ac:dyDescent="0.25">
      <c r="A243" s="103" t="s">
        <v>753</v>
      </c>
      <c r="B243" s="103" t="s">
        <v>722</v>
      </c>
      <c r="C243" s="156">
        <v>2019</v>
      </c>
      <c r="D243" s="156">
        <v>11982</v>
      </c>
      <c r="F243" s="152">
        <f t="shared" si="10"/>
        <v>0.17236521961838905</v>
      </c>
      <c r="G243" s="152">
        <f t="shared" si="11"/>
        <v>0.14234968457819017</v>
      </c>
    </row>
    <row r="244" spans="1:7" x14ac:dyDescent="0.25">
      <c r="A244" s="103" t="s">
        <v>754</v>
      </c>
      <c r="B244" s="103" t="s">
        <v>724</v>
      </c>
      <c r="C244" s="156">
        <v>2089</v>
      </c>
      <c r="D244" s="156">
        <v>10563</v>
      </c>
      <c r="F244" s="152">
        <f t="shared" si="10"/>
        <v>0.17834123020446493</v>
      </c>
      <c r="G244" s="152">
        <f t="shared" si="11"/>
        <v>0.12549154717070796</v>
      </c>
    </row>
    <row r="245" spans="1:7" x14ac:dyDescent="0.25">
      <c r="A245" s="103" t="s">
        <v>755</v>
      </c>
      <c r="B245" s="103" t="s">
        <v>726</v>
      </c>
      <c r="C245" s="156">
        <v>1761.5</v>
      </c>
      <c r="D245" s="156">
        <v>7847</v>
      </c>
      <c r="F245" s="152">
        <f t="shared" si="10"/>
        <v>0.15038203781960985</v>
      </c>
      <c r="G245" s="152">
        <f t="shared" si="11"/>
        <v>9.3224668242785691E-2</v>
      </c>
    </row>
    <row r="246" spans="1:7" x14ac:dyDescent="0.25">
      <c r="A246" s="103" t="s">
        <v>756</v>
      </c>
      <c r="B246" s="103" t="s">
        <v>728</v>
      </c>
      <c r="C246" s="156">
        <v>1536</v>
      </c>
      <c r="D246" s="156">
        <v>6065</v>
      </c>
      <c r="F246" s="152">
        <f t="shared" si="10"/>
        <v>0.13113074657446536</v>
      </c>
      <c r="G246" s="152">
        <f t="shared" si="11"/>
        <v>7.2053984056645246E-2</v>
      </c>
    </row>
    <row r="247" spans="1:7" x14ac:dyDescent="0.25">
      <c r="A247" s="103" t="s">
        <v>757</v>
      </c>
      <c r="B247" s="103" t="s">
        <v>730</v>
      </c>
      <c r="C247" s="156">
        <v>109</v>
      </c>
      <c r="D247" s="156">
        <v>446</v>
      </c>
      <c r="F247" s="152">
        <f t="shared" si="10"/>
        <v>9.3055021983181798E-3</v>
      </c>
      <c r="G247" s="152">
        <f t="shared" si="11"/>
        <v>5.2986111936131541E-3</v>
      </c>
    </row>
    <row r="248" spans="1:7" x14ac:dyDescent="0.25">
      <c r="A248" s="103" t="s">
        <v>758</v>
      </c>
      <c r="B248" s="103" t="s">
        <v>732</v>
      </c>
      <c r="C248" s="156">
        <v>28</v>
      </c>
      <c r="D248" s="156">
        <v>110</v>
      </c>
      <c r="F248" s="152">
        <f t="shared" si="10"/>
        <v>2.390404234430358E-3</v>
      </c>
      <c r="G248" s="152">
        <f t="shared" si="11"/>
        <v>1.3068323571691636E-3</v>
      </c>
    </row>
    <row r="249" spans="1:7" x14ac:dyDescent="0.25">
      <c r="A249" s="103" t="s">
        <v>759</v>
      </c>
      <c r="B249" s="133" t="s">
        <v>95</v>
      </c>
      <c r="C249" s="156">
        <f>SUM(C241:C248)</f>
        <v>11713.5</v>
      </c>
      <c r="D249" s="156">
        <f>SUM(D241:D248)</f>
        <v>84173</v>
      </c>
      <c r="F249" s="135">
        <f>SUM(F241:F248)</f>
        <v>0.99999999999999989</v>
      </c>
      <c r="G249" s="135">
        <f>SUM(G241:G248)</f>
        <v>1</v>
      </c>
    </row>
    <row r="250" spans="1:7" outlineLevel="1" x14ac:dyDescent="0.25">
      <c r="A250" s="103" t="s">
        <v>760</v>
      </c>
      <c r="B250" s="120" t="s">
        <v>735</v>
      </c>
      <c r="C250" s="153"/>
      <c r="D250" s="156"/>
      <c r="F250" s="152">
        <f t="shared" ref="F250:F255" si="12">IF($C$249=0,"",IF(C250="[for completion]","",C250/$C$249))</f>
        <v>0</v>
      </c>
      <c r="G250" s="152">
        <f t="shared" ref="G250:G255" si="13">IF($D$249=0,"",IF(D250="[for completion]","",D250/$D$249))</f>
        <v>0</v>
      </c>
    </row>
    <row r="251" spans="1:7" outlineLevel="1" x14ac:dyDescent="0.25">
      <c r="A251" s="103" t="s">
        <v>761</v>
      </c>
      <c r="B251" s="120" t="s">
        <v>737</v>
      </c>
      <c r="C251" s="153"/>
      <c r="D251" s="156"/>
      <c r="F251" s="152">
        <f t="shared" si="12"/>
        <v>0</v>
      </c>
      <c r="G251" s="152">
        <f t="shared" si="13"/>
        <v>0</v>
      </c>
    </row>
    <row r="252" spans="1:7" outlineLevel="1" x14ac:dyDescent="0.25">
      <c r="A252" s="103" t="s">
        <v>762</v>
      </c>
      <c r="B252" s="120" t="s">
        <v>739</v>
      </c>
      <c r="C252" s="153"/>
      <c r="D252" s="156"/>
      <c r="F252" s="152">
        <f t="shared" si="12"/>
        <v>0</v>
      </c>
      <c r="G252" s="152">
        <f t="shared" si="13"/>
        <v>0</v>
      </c>
    </row>
    <row r="253" spans="1:7" outlineLevel="1" x14ac:dyDescent="0.25">
      <c r="A253" s="103" t="s">
        <v>763</v>
      </c>
      <c r="B253" s="120" t="s">
        <v>741</v>
      </c>
      <c r="C253" s="153"/>
      <c r="D253" s="156"/>
      <c r="F253" s="152">
        <f t="shared" si="12"/>
        <v>0</v>
      </c>
      <c r="G253" s="152">
        <f t="shared" si="13"/>
        <v>0</v>
      </c>
    </row>
    <row r="254" spans="1:7" outlineLevel="1" x14ac:dyDescent="0.25">
      <c r="A254" s="103" t="s">
        <v>764</v>
      </c>
      <c r="B254" s="120" t="s">
        <v>743</v>
      </c>
      <c r="C254" s="153"/>
      <c r="D254" s="156"/>
      <c r="F254" s="152">
        <f t="shared" si="12"/>
        <v>0</v>
      </c>
      <c r="G254" s="152">
        <f t="shared" si="13"/>
        <v>0</v>
      </c>
    </row>
    <row r="255" spans="1:7" outlineLevel="1" x14ac:dyDescent="0.25">
      <c r="A255" s="103" t="s">
        <v>765</v>
      </c>
      <c r="B255" s="120" t="s">
        <v>745</v>
      </c>
      <c r="C255" s="153"/>
      <c r="D255" s="156"/>
      <c r="F255" s="152">
        <f t="shared" si="12"/>
        <v>0</v>
      </c>
      <c r="G255" s="152">
        <f t="shared" si="13"/>
        <v>0</v>
      </c>
    </row>
    <row r="256" spans="1:7" outlineLevel="1" x14ac:dyDescent="0.25">
      <c r="A256" s="103" t="s">
        <v>766</v>
      </c>
      <c r="B256" s="120"/>
      <c r="F256" s="117"/>
      <c r="G256" s="117"/>
    </row>
    <row r="257" spans="1:14" outlineLevel="1" x14ac:dyDescent="0.25">
      <c r="A257" s="103" t="s">
        <v>767</v>
      </c>
      <c r="B257" s="120"/>
      <c r="F257" s="117"/>
      <c r="G257" s="117"/>
    </row>
    <row r="258" spans="1:14" outlineLevel="1" x14ac:dyDescent="0.25">
      <c r="A258" s="103" t="s">
        <v>768</v>
      </c>
      <c r="B258" s="120"/>
      <c r="F258" s="117"/>
      <c r="G258" s="117"/>
    </row>
    <row r="259" spans="1:14" ht="15" customHeight="1" x14ac:dyDescent="0.25">
      <c r="A259" s="114"/>
      <c r="B259" s="115" t="s">
        <v>769</v>
      </c>
      <c r="C259" s="114" t="s">
        <v>510</v>
      </c>
      <c r="D259" s="114"/>
      <c r="E259" s="121"/>
      <c r="F259" s="114"/>
      <c r="G259" s="114"/>
    </row>
    <row r="260" spans="1:14" x14ac:dyDescent="0.25">
      <c r="A260" s="103" t="s">
        <v>770</v>
      </c>
      <c r="B260" s="103" t="s">
        <v>771</v>
      </c>
      <c r="C260" s="135">
        <v>0.92979999999999996</v>
      </c>
      <c r="E260" s="119"/>
      <c r="F260" s="119"/>
      <c r="G260" s="119"/>
    </row>
    <row r="261" spans="1:14" x14ac:dyDescent="0.25">
      <c r="A261" s="103" t="s">
        <v>772</v>
      </c>
      <c r="B261" s="103" t="s">
        <v>773</v>
      </c>
      <c r="C261" s="135">
        <v>5.1999999999999998E-3</v>
      </c>
      <c r="E261" s="119"/>
      <c r="F261" s="119"/>
    </row>
    <row r="262" spans="1:14" x14ac:dyDescent="0.25">
      <c r="A262" s="103" t="s">
        <v>774</v>
      </c>
      <c r="B262" s="103" t="s">
        <v>775</v>
      </c>
      <c r="C262" s="135">
        <v>6.5000000000000002E-2</v>
      </c>
      <c r="E262" s="119"/>
      <c r="F262" s="119"/>
    </row>
    <row r="263" spans="1:14" x14ac:dyDescent="0.25">
      <c r="A263" s="103" t="s">
        <v>776</v>
      </c>
      <c r="B263" s="124" t="s">
        <v>1129</v>
      </c>
      <c r="C263" s="135">
        <v>0</v>
      </c>
      <c r="D263" s="130"/>
      <c r="E263" s="130"/>
      <c r="F263" s="131"/>
      <c r="G263" s="131"/>
      <c r="H263" s="98"/>
      <c r="I263" s="103"/>
      <c r="J263" s="103"/>
      <c r="K263" s="103"/>
      <c r="L263" s="98"/>
      <c r="M263" s="98"/>
      <c r="N263" s="98"/>
    </row>
    <row r="264" spans="1:14" x14ac:dyDescent="0.25">
      <c r="A264" s="103" t="s">
        <v>1137</v>
      </c>
      <c r="B264" s="103" t="s">
        <v>93</v>
      </c>
      <c r="C264" s="135">
        <v>0</v>
      </c>
      <c r="E264" s="119"/>
      <c r="F264" s="119"/>
    </row>
    <row r="265" spans="1:14" outlineLevel="1" x14ac:dyDescent="0.25">
      <c r="A265" s="103" t="s">
        <v>777</v>
      </c>
      <c r="B265" s="120" t="s">
        <v>778</v>
      </c>
      <c r="C265" s="135"/>
      <c r="E265" s="119"/>
      <c r="F265" s="119"/>
    </row>
    <row r="266" spans="1:14" outlineLevel="1" x14ac:dyDescent="0.25">
      <c r="A266" s="103" t="s">
        <v>779</v>
      </c>
      <c r="B266" s="120" t="s">
        <v>780</v>
      </c>
      <c r="C266" s="160"/>
      <c r="E266" s="119"/>
      <c r="F266" s="119"/>
    </row>
    <row r="267" spans="1:14" outlineLevel="1" x14ac:dyDescent="0.25">
      <c r="A267" s="103" t="s">
        <v>781</v>
      </c>
      <c r="B267" s="120" t="s">
        <v>782</v>
      </c>
      <c r="C267" s="135"/>
      <c r="E267" s="119"/>
      <c r="F267" s="119"/>
    </row>
    <row r="268" spans="1:14" outlineLevel="1" x14ac:dyDescent="0.25">
      <c r="A268" s="103" t="s">
        <v>783</v>
      </c>
      <c r="B268" s="120" t="s">
        <v>784</v>
      </c>
      <c r="C268" s="135"/>
      <c r="E268" s="119"/>
      <c r="F268" s="119"/>
    </row>
    <row r="269" spans="1:14" outlineLevel="1" x14ac:dyDescent="0.25">
      <c r="A269" s="103" t="s">
        <v>785</v>
      </c>
      <c r="B269" s="120" t="s">
        <v>786</v>
      </c>
      <c r="C269" s="135"/>
      <c r="E269" s="119"/>
      <c r="F269" s="119"/>
    </row>
    <row r="270" spans="1:14" outlineLevel="1" x14ac:dyDescent="0.25">
      <c r="A270" s="103" t="s">
        <v>787</v>
      </c>
      <c r="B270" s="120" t="s">
        <v>97</v>
      </c>
      <c r="C270" s="135"/>
      <c r="E270" s="119"/>
      <c r="F270" s="119"/>
    </row>
    <row r="271" spans="1:14" outlineLevel="1" x14ac:dyDescent="0.25">
      <c r="A271" s="103" t="s">
        <v>788</v>
      </c>
      <c r="B271" s="120" t="s">
        <v>97</v>
      </c>
      <c r="C271" s="135"/>
      <c r="E271" s="119"/>
      <c r="F271" s="119"/>
    </row>
    <row r="272" spans="1:14" outlineLevel="1" x14ac:dyDescent="0.25">
      <c r="A272" s="103" t="s">
        <v>789</v>
      </c>
      <c r="B272" s="120" t="s">
        <v>97</v>
      </c>
      <c r="C272" s="135"/>
      <c r="E272" s="119"/>
      <c r="F272" s="119"/>
    </row>
    <row r="273" spans="1:7" outlineLevel="1" x14ac:dyDescent="0.25">
      <c r="A273" s="103" t="s">
        <v>790</v>
      </c>
      <c r="B273" s="120" t="s">
        <v>97</v>
      </c>
      <c r="C273" s="135"/>
      <c r="E273" s="119"/>
      <c r="F273" s="119"/>
    </row>
    <row r="274" spans="1:7" outlineLevel="1" x14ac:dyDescent="0.25">
      <c r="A274" s="103" t="s">
        <v>791</v>
      </c>
      <c r="B274" s="120" t="s">
        <v>97</v>
      </c>
      <c r="C274" s="135"/>
      <c r="E274" s="119"/>
      <c r="F274" s="119"/>
    </row>
    <row r="275" spans="1:7" outlineLevel="1" x14ac:dyDescent="0.25">
      <c r="A275" s="103" t="s">
        <v>792</v>
      </c>
      <c r="B275" s="120" t="s">
        <v>97</v>
      </c>
      <c r="C275" s="135"/>
      <c r="E275" s="119"/>
      <c r="F275" s="119"/>
    </row>
    <row r="276" spans="1:7" ht="15" customHeight="1" x14ac:dyDescent="0.25">
      <c r="A276" s="114"/>
      <c r="B276" s="115" t="s">
        <v>793</v>
      </c>
      <c r="C276" s="114" t="s">
        <v>510</v>
      </c>
      <c r="D276" s="114"/>
      <c r="E276" s="121"/>
      <c r="F276" s="114"/>
      <c r="G276" s="116"/>
    </row>
    <row r="277" spans="1:7" x14ac:dyDescent="0.25">
      <c r="A277" s="103" t="s">
        <v>7</v>
      </c>
      <c r="B277" s="103" t="s">
        <v>1130</v>
      </c>
      <c r="C277" s="135">
        <v>1</v>
      </c>
      <c r="E277" s="98"/>
      <c r="F277" s="98"/>
    </row>
    <row r="278" spans="1:7" x14ac:dyDescent="0.25">
      <c r="A278" s="103" t="s">
        <v>794</v>
      </c>
      <c r="B278" s="103" t="s">
        <v>795</v>
      </c>
      <c r="C278" s="135">
        <v>0</v>
      </c>
      <c r="E278" s="98"/>
      <c r="F278" s="98"/>
    </row>
    <row r="279" spans="1:7" x14ac:dyDescent="0.25">
      <c r="A279" s="103" t="s">
        <v>796</v>
      </c>
      <c r="B279" s="103" t="s">
        <v>93</v>
      </c>
      <c r="C279" s="135">
        <v>0</v>
      </c>
      <c r="E279" s="98"/>
      <c r="F279" s="98"/>
    </row>
    <row r="280" spans="1:7" outlineLevel="1" x14ac:dyDescent="0.25">
      <c r="A280" s="103" t="s">
        <v>797</v>
      </c>
      <c r="C280" s="135"/>
      <c r="E280" s="98"/>
      <c r="F280" s="98"/>
    </row>
    <row r="281" spans="1:7" outlineLevel="1" x14ac:dyDescent="0.25">
      <c r="A281" s="103" t="s">
        <v>798</v>
      </c>
      <c r="C281" s="135"/>
      <c r="E281" s="98"/>
      <c r="F281" s="98"/>
    </row>
    <row r="282" spans="1:7" outlineLevel="1" x14ac:dyDescent="0.25">
      <c r="A282" s="103" t="s">
        <v>799</v>
      </c>
      <c r="C282" s="135"/>
      <c r="E282" s="98"/>
      <c r="F282" s="98"/>
    </row>
    <row r="283" spans="1:7" outlineLevel="1" x14ac:dyDescent="0.25">
      <c r="A283" s="103" t="s">
        <v>800</v>
      </c>
      <c r="C283" s="135"/>
      <c r="E283" s="98"/>
      <c r="F283" s="98"/>
    </row>
    <row r="284" spans="1:7" outlineLevel="1" x14ac:dyDescent="0.25">
      <c r="A284" s="103" t="s">
        <v>801</v>
      </c>
      <c r="C284" s="135"/>
      <c r="E284" s="98"/>
      <c r="F284" s="98"/>
    </row>
    <row r="285" spans="1:7" outlineLevel="1" x14ac:dyDescent="0.25">
      <c r="A285" s="103" t="s">
        <v>802</v>
      </c>
      <c r="C285" s="135"/>
      <c r="E285" s="98"/>
      <c r="F285" s="98"/>
    </row>
    <row r="286" spans="1:7" ht="18.75" x14ac:dyDescent="0.25">
      <c r="A286" s="127"/>
      <c r="B286" s="128" t="s">
        <v>803</v>
      </c>
      <c r="C286" s="127"/>
      <c r="D286" s="127"/>
      <c r="E286" s="127"/>
      <c r="F286" s="129"/>
      <c r="G286" s="129"/>
    </row>
    <row r="287" spans="1:7" ht="15" customHeight="1" x14ac:dyDescent="0.25">
      <c r="A287" s="114"/>
      <c r="B287" s="115" t="s">
        <v>804</v>
      </c>
      <c r="C287" s="114" t="s">
        <v>682</v>
      </c>
      <c r="D287" s="114" t="s">
        <v>683</v>
      </c>
      <c r="E287" s="114"/>
      <c r="F287" s="114" t="s">
        <v>511</v>
      </c>
      <c r="G287" s="114" t="s">
        <v>684</v>
      </c>
    </row>
    <row r="288" spans="1:7" x14ac:dyDescent="0.25">
      <c r="A288" s="103" t="s">
        <v>805</v>
      </c>
      <c r="B288" s="103" t="s">
        <v>686</v>
      </c>
      <c r="C288" s="153" t="s">
        <v>954</v>
      </c>
      <c r="D288" s="130"/>
      <c r="E288" s="130"/>
      <c r="F288" s="131"/>
      <c r="G288" s="131"/>
    </row>
    <row r="289" spans="1:7" x14ac:dyDescent="0.25">
      <c r="A289" s="130"/>
      <c r="D289" s="130"/>
      <c r="E289" s="130"/>
      <c r="F289" s="131"/>
      <c r="G289" s="131"/>
    </row>
    <row r="290" spans="1:7" x14ac:dyDescent="0.25">
      <c r="B290" s="103" t="s">
        <v>687</v>
      </c>
      <c r="D290" s="130"/>
      <c r="E290" s="130"/>
      <c r="F290" s="131"/>
      <c r="G290" s="131"/>
    </row>
    <row r="291" spans="1:7" x14ac:dyDescent="0.25">
      <c r="A291" s="103" t="s">
        <v>806</v>
      </c>
      <c r="B291" s="124" t="s">
        <v>604</v>
      </c>
      <c r="C291" s="153" t="s">
        <v>954</v>
      </c>
      <c r="D291" s="153" t="s">
        <v>954</v>
      </c>
      <c r="E291" s="130"/>
      <c r="F291" s="152" t="str">
        <f t="shared" ref="F291:F314" si="14">IF($C$315=0,"",IF(C291="[for completion]","",C291/$C$315))</f>
        <v/>
      </c>
      <c r="G291" s="152" t="str">
        <f t="shared" ref="G291:G314" si="15">IF($D$315=0,"",IF(D291="[for completion]","",D291/$D$315))</f>
        <v/>
      </c>
    </row>
    <row r="292" spans="1:7" x14ac:dyDescent="0.25">
      <c r="A292" s="103" t="s">
        <v>807</v>
      </c>
      <c r="B292" s="124" t="s">
        <v>604</v>
      </c>
      <c r="C292" s="153" t="s">
        <v>954</v>
      </c>
      <c r="D292" s="153" t="s">
        <v>954</v>
      </c>
      <c r="E292" s="130"/>
      <c r="F292" s="152" t="str">
        <f t="shared" si="14"/>
        <v/>
      </c>
      <c r="G292" s="152" t="str">
        <f t="shared" si="15"/>
        <v/>
      </c>
    </row>
    <row r="293" spans="1:7" x14ac:dyDescent="0.25">
      <c r="A293" s="103" t="s">
        <v>808</v>
      </c>
      <c r="B293" s="124" t="s">
        <v>604</v>
      </c>
      <c r="C293" s="153" t="s">
        <v>954</v>
      </c>
      <c r="D293" s="153" t="s">
        <v>954</v>
      </c>
      <c r="E293" s="130"/>
      <c r="F293" s="152" t="str">
        <f t="shared" si="14"/>
        <v/>
      </c>
      <c r="G293" s="152" t="str">
        <f t="shared" si="15"/>
        <v/>
      </c>
    </row>
    <row r="294" spans="1:7" x14ac:dyDescent="0.25">
      <c r="A294" s="103" t="s">
        <v>809</v>
      </c>
      <c r="B294" s="124" t="s">
        <v>604</v>
      </c>
      <c r="C294" s="153" t="s">
        <v>954</v>
      </c>
      <c r="D294" s="153" t="s">
        <v>954</v>
      </c>
      <c r="E294" s="130"/>
      <c r="F294" s="152" t="str">
        <f t="shared" si="14"/>
        <v/>
      </c>
      <c r="G294" s="152" t="str">
        <f t="shared" si="15"/>
        <v/>
      </c>
    </row>
    <row r="295" spans="1:7" x14ac:dyDescent="0.25">
      <c r="A295" s="103" t="s">
        <v>810</v>
      </c>
      <c r="B295" s="124" t="s">
        <v>604</v>
      </c>
      <c r="C295" s="153" t="s">
        <v>954</v>
      </c>
      <c r="D295" s="153" t="s">
        <v>954</v>
      </c>
      <c r="E295" s="130"/>
      <c r="F295" s="152" t="str">
        <f t="shared" si="14"/>
        <v/>
      </c>
      <c r="G295" s="152" t="str">
        <f t="shared" si="15"/>
        <v/>
      </c>
    </row>
    <row r="296" spans="1:7" x14ac:dyDescent="0.25">
      <c r="A296" s="103" t="s">
        <v>811</v>
      </c>
      <c r="B296" s="124" t="s">
        <v>604</v>
      </c>
      <c r="C296" s="153" t="s">
        <v>954</v>
      </c>
      <c r="D296" s="153" t="s">
        <v>954</v>
      </c>
      <c r="E296" s="130"/>
      <c r="F296" s="152" t="str">
        <f t="shared" si="14"/>
        <v/>
      </c>
      <c r="G296" s="152" t="str">
        <f t="shared" si="15"/>
        <v/>
      </c>
    </row>
    <row r="297" spans="1:7" x14ac:dyDescent="0.25">
      <c r="A297" s="103" t="s">
        <v>812</v>
      </c>
      <c r="B297" s="124" t="s">
        <v>604</v>
      </c>
      <c r="C297" s="153" t="s">
        <v>954</v>
      </c>
      <c r="D297" s="153" t="s">
        <v>954</v>
      </c>
      <c r="E297" s="130"/>
      <c r="F297" s="152" t="str">
        <f t="shared" si="14"/>
        <v/>
      </c>
      <c r="G297" s="152" t="str">
        <f t="shared" si="15"/>
        <v/>
      </c>
    </row>
    <row r="298" spans="1:7" x14ac:dyDescent="0.25">
      <c r="A298" s="103" t="s">
        <v>813</v>
      </c>
      <c r="B298" s="124" t="s">
        <v>604</v>
      </c>
      <c r="C298" s="153" t="s">
        <v>954</v>
      </c>
      <c r="D298" s="153" t="s">
        <v>954</v>
      </c>
      <c r="E298" s="130"/>
      <c r="F298" s="152" t="str">
        <f t="shared" si="14"/>
        <v/>
      </c>
      <c r="G298" s="152" t="str">
        <f t="shared" si="15"/>
        <v/>
      </c>
    </row>
    <row r="299" spans="1:7" x14ac:dyDescent="0.25">
      <c r="A299" s="103" t="s">
        <v>814</v>
      </c>
      <c r="B299" s="124" t="s">
        <v>604</v>
      </c>
      <c r="C299" s="153" t="s">
        <v>954</v>
      </c>
      <c r="D299" s="153" t="s">
        <v>954</v>
      </c>
      <c r="E299" s="130"/>
      <c r="F299" s="152" t="str">
        <f t="shared" si="14"/>
        <v/>
      </c>
      <c r="G299" s="152" t="str">
        <f t="shared" si="15"/>
        <v/>
      </c>
    </row>
    <row r="300" spans="1:7" x14ac:dyDescent="0.25">
      <c r="A300" s="103" t="s">
        <v>815</v>
      </c>
      <c r="B300" s="124" t="s">
        <v>604</v>
      </c>
      <c r="C300" s="153" t="s">
        <v>954</v>
      </c>
      <c r="D300" s="153" t="s">
        <v>954</v>
      </c>
      <c r="E300" s="124"/>
      <c r="F300" s="152" t="str">
        <f t="shared" si="14"/>
        <v/>
      </c>
      <c r="G300" s="152" t="str">
        <f t="shared" si="15"/>
        <v/>
      </c>
    </row>
    <row r="301" spans="1:7" x14ac:dyDescent="0.25">
      <c r="A301" s="103" t="s">
        <v>816</v>
      </c>
      <c r="B301" s="124" t="s">
        <v>604</v>
      </c>
      <c r="C301" s="153" t="s">
        <v>954</v>
      </c>
      <c r="D301" s="153" t="s">
        <v>954</v>
      </c>
      <c r="E301" s="124"/>
      <c r="F301" s="152" t="str">
        <f t="shared" si="14"/>
        <v/>
      </c>
      <c r="G301" s="152" t="str">
        <f t="shared" si="15"/>
        <v/>
      </c>
    </row>
    <row r="302" spans="1:7" x14ac:dyDescent="0.25">
      <c r="A302" s="103" t="s">
        <v>817</v>
      </c>
      <c r="B302" s="124" t="s">
        <v>604</v>
      </c>
      <c r="C302" s="153" t="s">
        <v>954</v>
      </c>
      <c r="D302" s="153" t="s">
        <v>954</v>
      </c>
      <c r="E302" s="124"/>
      <c r="F302" s="152" t="str">
        <f t="shared" si="14"/>
        <v/>
      </c>
      <c r="G302" s="152" t="str">
        <f t="shared" si="15"/>
        <v/>
      </c>
    </row>
    <row r="303" spans="1:7" x14ac:dyDescent="0.25">
      <c r="A303" s="103" t="s">
        <v>818</v>
      </c>
      <c r="B303" s="124" t="s">
        <v>604</v>
      </c>
      <c r="C303" s="153" t="s">
        <v>954</v>
      </c>
      <c r="D303" s="153" t="s">
        <v>954</v>
      </c>
      <c r="E303" s="124"/>
      <c r="F303" s="152" t="str">
        <f t="shared" si="14"/>
        <v/>
      </c>
      <c r="G303" s="152" t="str">
        <f t="shared" si="15"/>
        <v/>
      </c>
    </row>
    <row r="304" spans="1:7" x14ac:dyDescent="0.25">
      <c r="A304" s="103" t="s">
        <v>819</v>
      </c>
      <c r="B304" s="124" t="s">
        <v>604</v>
      </c>
      <c r="C304" s="153" t="s">
        <v>954</v>
      </c>
      <c r="D304" s="153" t="s">
        <v>954</v>
      </c>
      <c r="E304" s="124"/>
      <c r="F304" s="152" t="str">
        <f t="shared" si="14"/>
        <v/>
      </c>
      <c r="G304" s="152" t="str">
        <f t="shared" si="15"/>
        <v/>
      </c>
    </row>
    <row r="305" spans="1:7" x14ac:dyDescent="0.25">
      <c r="A305" s="103" t="s">
        <v>820</v>
      </c>
      <c r="B305" s="124" t="s">
        <v>604</v>
      </c>
      <c r="C305" s="153" t="s">
        <v>954</v>
      </c>
      <c r="D305" s="153" t="s">
        <v>954</v>
      </c>
      <c r="E305" s="124"/>
      <c r="F305" s="152" t="str">
        <f t="shared" si="14"/>
        <v/>
      </c>
      <c r="G305" s="152" t="str">
        <f t="shared" si="15"/>
        <v/>
      </c>
    </row>
    <row r="306" spans="1:7" x14ac:dyDescent="0.25">
      <c r="A306" s="103" t="s">
        <v>821</v>
      </c>
      <c r="B306" s="124" t="s">
        <v>604</v>
      </c>
      <c r="C306" s="153" t="s">
        <v>954</v>
      </c>
      <c r="D306" s="153" t="s">
        <v>954</v>
      </c>
      <c r="F306" s="152" t="str">
        <f t="shared" si="14"/>
        <v/>
      </c>
      <c r="G306" s="152" t="str">
        <f t="shared" si="15"/>
        <v/>
      </c>
    </row>
    <row r="307" spans="1:7" x14ac:dyDescent="0.25">
      <c r="A307" s="103" t="s">
        <v>822</v>
      </c>
      <c r="B307" s="124" t="s">
        <v>604</v>
      </c>
      <c r="C307" s="153" t="s">
        <v>954</v>
      </c>
      <c r="D307" s="153" t="s">
        <v>954</v>
      </c>
      <c r="E307" s="119"/>
      <c r="F307" s="152" t="str">
        <f t="shared" si="14"/>
        <v/>
      </c>
      <c r="G307" s="152" t="str">
        <f t="shared" si="15"/>
        <v/>
      </c>
    </row>
    <row r="308" spans="1:7" x14ac:dyDescent="0.25">
      <c r="A308" s="103" t="s">
        <v>823</v>
      </c>
      <c r="B308" s="124" t="s">
        <v>604</v>
      </c>
      <c r="C308" s="153" t="s">
        <v>954</v>
      </c>
      <c r="D308" s="153" t="s">
        <v>954</v>
      </c>
      <c r="E308" s="119"/>
      <c r="F308" s="152" t="str">
        <f t="shared" si="14"/>
        <v/>
      </c>
      <c r="G308" s="152" t="str">
        <f t="shared" si="15"/>
        <v/>
      </c>
    </row>
    <row r="309" spans="1:7" x14ac:dyDescent="0.25">
      <c r="A309" s="103" t="s">
        <v>824</v>
      </c>
      <c r="B309" s="124" t="s">
        <v>604</v>
      </c>
      <c r="C309" s="153" t="s">
        <v>954</v>
      </c>
      <c r="D309" s="153" t="s">
        <v>954</v>
      </c>
      <c r="E309" s="119"/>
      <c r="F309" s="152" t="str">
        <f t="shared" si="14"/>
        <v/>
      </c>
      <c r="G309" s="152" t="str">
        <f t="shared" si="15"/>
        <v/>
      </c>
    </row>
    <row r="310" spans="1:7" x14ac:dyDescent="0.25">
      <c r="A310" s="103" t="s">
        <v>825</v>
      </c>
      <c r="B310" s="124" t="s">
        <v>604</v>
      </c>
      <c r="C310" s="153" t="s">
        <v>954</v>
      </c>
      <c r="D310" s="153" t="s">
        <v>954</v>
      </c>
      <c r="E310" s="119"/>
      <c r="F310" s="152" t="str">
        <f t="shared" si="14"/>
        <v/>
      </c>
      <c r="G310" s="152" t="str">
        <f t="shared" si="15"/>
        <v/>
      </c>
    </row>
    <row r="311" spans="1:7" x14ac:dyDescent="0.25">
      <c r="A311" s="103" t="s">
        <v>826</v>
      </c>
      <c r="B311" s="124" t="s">
        <v>604</v>
      </c>
      <c r="C311" s="153" t="s">
        <v>954</v>
      </c>
      <c r="D311" s="153" t="s">
        <v>954</v>
      </c>
      <c r="E311" s="119"/>
      <c r="F311" s="152" t="str">
        <f t="shared" si="14"/>
        <v/>
      </c>
      <c r="G311" s="152" t="str">
        <f t="shared" si="15"/>
        <v/>
      </c>
    </row>
    <row r="312" spans="1:7" x14ac:dyDescent="0.25">
      <c r="A312" s="103" t="s">
        <v>827</v>
      </c>
      <c r="B312" s="124" t="s">
        <v>604</v>
      </c>
      <c r="C312" s="153" t="s">
        <v>954</v>
      </c>
      <c r="D312" s="153" t="s">
        <v>954</v>
      </c>
      <c r="E312" s="119"/>
      <c r="F312" s="152" t="str">
        <f t="shared" si="14"/>
        <v/>
      </c>
      <c r="G312" s="152" t="str">
        <f t="shared" si="15"/>
        <v/>
      </c>
    </row>
    <row r="313" spans="1:7" x14ac:dyDescent="0.25">
      <c r="A313" s="103" t="s">
        <v>828</v>
      </c>
      <c r="B313" s="124" t="s">
        <v>604</v>
      </c>
      <c r="C313" s="153" t="s">
        <v>954</v>
      </c>
      <c r="D313" s="153" t="s">
        <v>954</v>
      </c>
      <c r="E313" s="119"/>
      <c r="F313" s="152" t="str">
        <f t="shared" si="14"/>
        <v/>
      </c>
      <c r="G313" s="152" t="str">
        <f t="shared" si="15"/>
        <v/>
      </c>
    </row>
    <row r="314" spans="1:7" x14ac:dyDescent="0.25">
      <c r="A314" s="103" t="s">
        <v>829</v>
      </c>
      <c r="B314" s="124" t="s">
        <v>604</v>
      </c>
      <c r="C314" s="153" t="s">
        <v>954</v>
      </c>
      <c r="D314" s="153" t="s">
        <v>954</v>
      </c>
      <c r="E314" s="119"/>
      <c r="F314" s="152" t="str">
        <f t="shared" si="14"/>
        <v/>
      </c>
      <c r="G314" s="152" t="str">
        <f t="shared" si="15"/>
        <v/>
      </c>
    </row>
    <row r="315" spans="1:7" x14ac:dyDescent="0.25">
      <c r="A315" s="103" t="s">
        <v>830</v>
      </c>
      <c r="B315" s="133" t="s">
        <v>95</v>
      </c>
      <c r="C315" s="159">
        <f>SUM(C291:C314)</f>
        <v>0</v>
      </c>
      <c r="D315" s="157">
        <f>SUM(D291:D314)</f>
        <v>0</v>
      </c>
      <c r="E315" s="119"/>
      <c r="F315" s="158">
        <f>SUM(F291:F314)</f>
        <v>0</v>
      </c>
      <c r="G315" s="158">
        <f>SUM(G291:G314)</f>
        <v>0</v>
      </c>
    </row>
    <row r="316" spans="1:7" ht="15" customHeight="1" x14ac:dyDescent="0.25">
      <c r="A316" s="114"/>
      <c r="B316" s="115" t="s">
        <v>831</v>
      </c>
      <c r="C316" s="114" t="s">
        <v>682</v>
      </c>
      <c r="D316" s="114" t="s">
        <v>683</v>
      </c>
      <c r="E316" s="114"/>
      <c r="F316" s="114" t="s">
        <v>511</v>
      </c>
      <c r="G316" s="114" t="s">
        <v>684</v>
      </c>
    </row>
    <row r="317" spans="1:7" x14ac:dyDescent="0.25">
      <c r="A317" s="103" t="s">
        <v>832</v>
      </c>
      <c r="B317" s="103" t="s">
        <v>715</v>
      </c>
      <c r="C317" s="153" t="s">
        <v>954</v>
      </c>
      <c r="G317" s="103"/>
    </row>
    <row r="318" spans="1:7" x14ac:dyDescent="0.25">
      <c r="G318" s="103"/>
    </row>
    <row r="319" spans="1:7" x14ac:dyDescent="0.25">
      <c r="B319" s="124" t="s">
        <v>716</v>
      </c>
      <c r="G319" s="103"/>
    </row>
    <row r="320" spans="1:7" x14ac:dyDescent="0.25">
      <c r="A320" s="103" t="s">
        <v>833</v>
      </c>
      <c r="B320" s="103" t="s">
        <v>718</v>
      </c>
      <c r="C320" s="153" t="s">
        <v>954</v>
      </c>
      <c r="D320" s="153" t="s">
        <v>954</v>
      </c>
      <c r="F320" s="152" t="str">
        <f>IF($C$328=0,"",IF(C320="[for completion]","",C320/$C$328))</f>
        <v/>
      </c>
      <c r="G320" s="152" t="str">
        <f>IF($D$328=0,"",IF(D320="[for completion]","",D320/$D$328))</f>
        <v/>
      </c>
    </row>
    <row r="321" spans="1:7" x14ac:dyDescent="0.25">
      <c r="A321" s="103" t="s">
        <v>834</v>
      </c>
      <c r="B321" s="103" t="s">
        <v>720</v>
      </c>
      <c r="C321" s="153" t="s">
        <v>954</v>
      </c>
      <c r="D321" s="153" t="s">
        <v>954</v>
      </c>
      <c r="F321" s="152" t="str">
        <f t="shared" ref="F321:F334" si="16">IF($C$328=0,"",IF(C321="[for completion]","",C321/$C$328))</f>
        <v/>
      </c>
      <c r="G321" s="152" t="str">
        <f t="shared" ref="G321:G334" si="17">IF($D$328=0,"",IF(D321="[for completion]","",D321/$D$328))</f>
        <v/>
      </c>
    </row>
    <row r="322" spans="1:7" x14ac:dyDescent="0.25">
      <c r="A322" s="103" t="s">
        <v>835</v>
      </c>
      <c r="B322" s="103" t="s">
        <v>722</v>
      </c>
      <c r="C322" s="153" t="s">
        <v>954</v>
      </c>
      <c r="D322" s="153" t="s">
        <v>954</v>
      </c>
      <c r="F322" s="152" t="str">
        <f t="shared" si="16"/>
        <v/>
      </c>
      <c r="G322" s="152" t="str">
        <f t="shared" si="17"/>
        <v/>
      </c>
    </row>
    <row r="323" spans="1:7" x14ac:dyDescent="0.25">
      <c r="A323" s="103" t="s">
        <v>836</v>
      </c>
      <c r="B323" s="103" t="s">
        <v>724</v>
      </c>
      <c r="C323" s="153" t="s">
        <v>954</v>
      </c>
      <c r="D323" s="153" t="s">
        <v>954</v>
      </c>
      <c r="F323" s="152" t="str">
        <f t="shared" si="16"/>
        <v/>
      </c>
      <c r="G323" s="152" t="str">
        <f t="shared" si="17"/>
        <v/>
      </c>
    </row>
    <row r="324" spans="1:7" x14ac:dyDescent="0.25">
      <c r="A324" s="103" t="s">
        <v>837</v>
      </c>
      <c r="B324" s="103" t="s">
        <v>726</v>
      </c>
      <c r="C324" s="153" t="s">
        <v>954</v>
      </c>
      <c r="D324" s="153" t="s">
        <v>954</v>
      </c>
      <c r="F324" s="152" t="str">
        <f t="shared" si="16"/>
        <v/>
      </c>
      <c r="G324" s="152" t="str">
        <f t="shared" si="17"/>
        <v/>
      </c>
    </row>
    <row r="325" spans="1:7" x14ac:dyDescent="0.25">
      <c r="A325" s="103" t="s">
        <v>838</v>
      </c>
      <c r="B325" s="103" t="s">
        <v>728</v>
      </c>
      <c r="C325" s="153" t="s">
        <v>954</v>
      </c>
      <c r="D325" s="153" t="s">
        <v>954</v>
      </c>
      <c r="F325" s="152" t="str">
        <f t="shared" si="16"/>
        <v/>
      </c>
      <c r="G325" s="152" t="str">
        <f t="shared" si="17"/>
        <v/>
      </c>
    </row>
    <row r="326" spans="1:7" x14ac:dyDescent="0.25">
      <c r="A326" s="103" t="s">
        <v>839</v>
      </c>
      <c r="B326" s="103" t="s">
        <v>730</v>
      </c>
      <c r="C326" s="153" t="s">
        <v>954</v>
      </c>
      <c r="D326" s="153" t="s">
        <v>954</v>
      </c>
      <c r="F326" s="152" t="str">
        <f t="shared" si="16"/>
        <v/>
      </c>
      <c r="G326" s="152" t="str">
        <f t="shared" si="17"/>
        <v/>
      </c>
    </row>
    <row r="327" spans="1:7" x14ac:dyDescent="0.25">
      <c r="A327" s="103" t="s">
        <v>840</v>
      </c>
      <c r="B327" s="103" t="s">
        <v>732</v>
      </c>
      <c r="C327" s="153" t="s">
        <v>954</v>
      </c>
      <c r="D327" s="153" t="s">
        <v>954</v>
      </c>
      <c r="F327" s="152" t="str">
        <f t="shared" si="16"/>
        <v/>
      </c>
      <c r="G327" s="152" t="str">
        <f t="shared" si="17"/>
        <v/>
      </c>
    </row>
    <row r="328" spans="1:7" x14ac:dyDescent="0.25">
      <c r="A328" s="103" t="s">
        <v>841</v>
      </c>
      <c r="B328" s="133" t="s">
        <v>95</v>
      </c>
      <c r="C328" s="153">
        <f>SUM(C320:C327)</f>
        <v>0</v>
      </c>
      <c r="D328" s="156">
        <f>SUM(D320:D327)</f>
        <v>0</v>
      </c>
      <c r="F328" s="135">
        <f>SUM(F320:F327)</f>
        <v>0</v>
      </c>
      <c r="G328" s="135">
        <f>SUM(G320:G327)</f>
        <v>0</v>
      </c>
    </row>
    <row r="329" spans="1:7" outlineLevel="1" x14ac:dyDescent="0.25">
      <c r="A329" s="103" t="s">
        <v>842</v>
      </c>
      <c r="B329" s="120" t="s">
        <v>735</v>
      </c>
      <c r="C329" s="153"/>
      <c r="D329" s="156"/>
      <c r="F329" s="152" t="str">
        <f t="shared" si="16"/>
        <v/>
      </c>
      <c r="G329" s="152" t="str">
        <f t="shared" si="17"/>
        <v/>
      </c>
    </row>
    <row r="330" spans="1:7" outlineLevel="1" x14ac:dyDescent="0.25">
      <c r="A330" s="103" t="s">
        <v>843</v>
      </c>
      <c r="B330" s="120" t="s">
        <v>737</v>
      </c>
      <c r="C330" s="153"/>
      <c r="D330" s="156"/>
      <c r="F330" s="152" t="str">
        <f t="shared" si="16"/>
        <v/>
      </c>
      <c r="G330" s="152" t="str">
        <f t="shared" si="17"/>
        <v/>
      </c>
    </row>
    <row r="331" spans="1:7" outlineLevel="1" x14ac:dyDescent="0.25">
      <c r="A331" s="103" t="s">
        <v>844</v>
      </c>
      <c r="B331" s="120" t="s">
        <v>739</v>
      </c>
      <c r="C331" s="153"/>
      <c r="D331" s="156"/>
      <c r="F331" s="152" t="str">
        <f t="shared" si="16"/>
        <v/>
      </c>
      <c r="G331" s="152" t="str">
        <f t="shared" si="17"/>
        <v/>
      </c>
    </row>
    <row r="332" spans="1:7" outlineLevel="1" x14ac:dyDescent="0.25">
      <c r="A332" s="103" t="s">
        <v>845</v>
      </c>
      <c r="B332" s="120" t="s">
        <v>741</v>
      </c>
      <c r="C332" s="153"/>
      <c r="D332" s="156"/>
      <c r="F332" s="152" t="str">
        <f t="shared" si="16"/>
        <v/>
      </c>
      <c r="G332" s="152" t="str">
        <f t="shared" si="17"/>
        <v/>
      </c>
    </row>
    <row r="333" spans="1:7" outlineLevel="1" x14ac:dyDescent="0.25">
      <c r="A333" s="103" t="s">
        <v>846</v>
      </c>
      <c r="B333" s="120" t="s">
        <v>743</v>
      </c>
      <c r="C333" s="153"/>
      <c r="D333" s="156"/>
      <c r="F333" s="152" t="str">
        <f t="shared" si="16"/>
        <v/>
      </c>
      <c r="G333" s="152" t="str">
        <f t="shared" si="17"/>
        <v/>
      </c>
    </row>
    <row r="334" spans="1:7" outlineLevel="1" x14ac:dyDescent="0.25">
      <c r="A334" s="103" t="s">
        <v>847</v>
      </c>
      <c r="B334" s="120" t="s">
        <v>745</v>
      </c>
      <c r="C334" s="153"/>
      <c r="D334" s="156"/>
      <c r="F334" s="152" t="str">
        <f t="shared" si="16"/>
        <v/>
      </c>
      <c r="G334" s="152" t="str">
        <f t="shared" si="17"/>
        <v/>
      </c>
    </row>
    <row r="335" spans="1:7" outlineLevel="1" x14ac:dyDescent="0.25">
      <c r="A335" s="103" t="s">
        <v>848</v>
      </c>
      <c r="B335" s="120"/>
      <c r="F335" s="117"/>
      <c r="G335" s="117"/>
    </row>
    <row r="336" spans="1:7" outlineLevel="1" x14ac:dyDescent="0.25">
      <c r="A336" s="103" t="s">
        <v>849</v>
      </c>
      <c r="B336" s="120"/>
      <c r="F336" s="117"/>
      <c r="G336" s="117"/>
    </row>
    <row r="337" spans="1:7" outlineLevel="1" x14ac:dyDescent="0.25">
      <c r="A337" s="103" t="s">
        <v>850</v>
      </c>
      <c r="B337" s="120"/>
      <c r="F337" s="119"/>
      <c r="G337" s="119"/>
    </row>
    <row r="338" spans="1:7" ht="15" customHeight="1" x14ac:dyDescent="0.25">
      <c r="A338" s="114"/>
      <c r="B338" s="115" t="s">
        <v>851</v>
      </c>
      <c r="C338" s="114" t="s">
        <v>682</v>
      </c>
      <c r="D338" s="114" t="s">
        <v>683</v>
      </c>
      <c r="E338" s="114"/>
      <c r="F338" s="114" t="s">
        <v>511</v>
      </c>
      <c r="G338" s="114" t="s">
        <v>684</v>
      </c>
    </row>
    <row r="339" spans="1:7" x14ac:dyDescent="0.25">
      <c r="A339" s="103" t="s">
        <v>852</v>
      </c>
      <c r="B339" s="103" t="s">
        <v>715</v>
      </c>
      <c r="C339" s="135" t="s">
        <v>954</v>
      </c>
      <c r="G339" s="103"/>
    </row>
    <row r="340" spans="1:7" x14ac:dyDescent="0.25">
      <c r="G340" s="103"/>
    </row>
    <row r="341" spans="1:7" x14ac:dyDescent="0.25">
      <c r="B341" s="124" t="s">
        <v>716</v>
      </c>
      <c r="G341" s="103"/>
    </row>
    <row r="342" spans="1:7" x14ac:dyDescent="0.25">
      <c r="A342" s="103" t="s">
        <v>853</v>
      </c>
      <c r="B342" s="103" t="s">
        <v>718</v>
      </c>
      <c r="C342" s="135" t="s">
        <v>954</v>
      </c>
      <c r="D342" s="135" t="s">
        <v>954</v>
      </c>
      <c r="F342" s="152" t="str">
        <f>IF($C$350=0,"",IF(C342="[Mark as ND1 if not relevant]","",C342/$C$350))</f>
        <v/>
      </c>
      <c r="G342" s="152" t="str">
        <f>IF($D$350=0,"",IF(D342="[Mark as ND1 if not relevant]","",D342/$D$350))</f>
        <v/>
      </c>
    </row>
    <row r="343" spans="1:7" x14ac:dyDescent="0.25">
      <c r="A343" s="103" t="s">
        <v>854</v>
      </c>
      <c r="B343" s="103" t="s">
        <v>720</v>
      </c>
      <c r="C343" s="135" t="s">
        <v>954</v>
      </c>
      <c r="D343" s="135" t="s">
        <v>954</v>
      </c>
      <c r="F343" s="152" t="str">
        <f t="shared" ref="F343:F349" si="18">IF($C$350=0,"",IF(C343="[Mark as ND1 if not relevant]","",C343/$C$350))</f>
        <v/>
      </c>
      <c r="G343" s="152" t="str">
        <f t="shared" ref="G343:G349" si="19">IF($D$350=0,"",IF(D343="[Mark as ND1 if not relevant]","",D343/$D$350))</f>
        <v/>
      </c>
    </row>
    <row r="344" spans="1:7" x14ac:dyDescent="0.25">
      <c r="A344" s="103" t="s">
        <v>855</v>
      </c>
      <c r="B344" s="103" t="s">
        <v>722</v>
      </c>
      <c r="C344" s="135" t="s">
        <v>954</v>
      </c>
      <c r="D344" s="135" t="s">
        <v>954</v>
      </c>
      <c r="F344" s="152" t="str">
        <f t="shared" si="18"/>
        <v/>
      </c>
      <c r="G344" s="152" t="str">
        <f t="shared" si="19"/>
        <v/>
      </c>
    </row>
    <row r="345" spans="1:7" x14ac:dyDescent="0.25">
      <c r="A345" s="103" t="s">
        <v>856</v>
      </c>
      <c r="B345" s="103" t="s">
        <v>724</v>
      </c>
      <c r="C345" s="135" t="s">
        <v>954</v>
      </c>
      <c r="D345" s="135" t="s">
        <v>954</v>
      </c>
      <c r="F345" s="152" t="str">
        <f t="shared" si="18"/>
        <v/>
      </c>
      <c r="G345" s="152" t="str">
        <f t="shared" si="19"/>
        <v/>
      </c>
    </row>
    <row r="346" spans="1:7" x14ac:dyDescent="0.25">
      <c r="A346" s="103" t="s">
        <v>857</v>
      </c>
      <c r="B346" s="103" t="s">
        <v>726</v>
      </c>
      <c r="C346" s="135" t="s">
        <v>954</v>
      </c>
      <c r="D346" s="135" t="s">
        <v>954</v>
      </c>
      <c r="F346" s="152" t="str">
        <f t="shared" si="18"/>
        <v/>
      </c>
      <c r="G346" s="152" t="str">
        <f t="shared" si="19"/>
        <v/>
      </c>
    </row>
    <row r="347" spans="1:7" x14ac:dyDescent="0.25">
      <c r="A347" s="103" t="s">
        <v>858</v>
      </c>
      <c r="B347" s="103" t="s">
        <v>728</v>
      </c>
      <c r="C347" s="135" t="s">
        <v>954</v>
      </c>
      <c r="D347" s="135" t="s">
        <v>954</v>
      </c>
      <c r="F347" s="152" t="str">
        <f t="shared" si="18"/>
        <v/>
      </c>
      <c r="G347" s="152" t="str">
        <f t="shared" si="19"/>
        <v/>
      </c>
    </row>
    <row r="348" spans="1:7" x14ac:dyDescent="0.25">
      <c r="A348" s="103" t="s">
        <v>859</v>
      </c>
      <c r="B348" s="103" t="s">
        <v>730</v>
      </c>
      <c r="C348" s="135" t="s">
        <v>954</v>
      </c>
      <c r="D348" s="135" t="s">
        <v>954</v>
      </c>
      <c r="F348" s="152" t="str">
        <f t="shared" si="18"/>
        <v/>
      </c>
      <c r="G348" s="152" t="str">
        <f t="shared" si="19"/>
        <v/>
      </c>
    </row>
    <row r="349" spans="1:7" x14ac:dyDescent="0.25">
      <c r="A349" s="103" t="s">
        <v>860</v>
      </c>
      <c r="B349" s="103" t="s">
        <v>732</v>
      </c>
      <c r="C349" s="135" t="s">
        <v>954</v>
      </c>
      <c r="D349" s="135" t="s">
        <v>954</v>
      </c>
      <c r="F349" s="152" t="str">
        <f t="shared" si="18"/>
        <v/>
      </c>
      <c r="G349" s="152" t="str">
        <f t="shared" si="19"/>
        <v/>
      </c>
    </row>
    <row r="350" spans="1:7" x14ac:dyDescent="0.25">
      <c r="A350" s="103" t="s">
        <v>861</v>
      </c>
      <c r="B350" s="133" t="s">
        <v>95</v>
      </c>
      <c r="C350" s="153">
        <f>SUM(C342:C349)</f>
        <v>0</v>
      </c>
      <c r="D350" s="156">
        <f>SUM(D342:D349)</f>
        <v>0</v>
      </c>
      <c r="F350" s="135">
        <f>SUM(F342:F349)</f>
        <v>0</v>
      </c>
      <c r="G350" s="135">
        <f>SUM(G342:G349)</f>
        <v>0</v>
      </c>
    </row>
    <row r="351" spans="1:7" outlineLevel="1" x14ac:dyDescent="0.25">
      <c r="A351" s="103" t="s">
        <v>862</v>
      </c>
      <c r="B351" s="120" t="s">
        <v>735</v>
      </c>
      <c r="C351" s="153"/>
      <c r="D351" s="156"/>
      <c r="F351" s="152" t="str">
        <f t="shared" ref="F351:F356" si="20">IF($C$350=0,"",IF(C351="[for completion]","",C351/$C$350))</f>
        <v/>
      </c>
      <c r="G351" s="152" t="str">
        <f t="shared" ref="G351:G356" si="21">IF($D$350=0,"",IF(D351="[for completion]","",D351/$D$350))</f>
        <v/>
      </c>
    </row>
    <row r="352" spans="1:7" outlineLevel="1" x14ac:dyDescent="0.25">
      <c r="A352" s="103" t="s">
        <v>863</v>
      </c>
      <c r="B352" s="120" t="s">
        <v>737</v>
      </c>
      <c r="C352" s="153"/>
      <c r="D352" s="156"/>
      <c r="F352" s="152" t="str">
        <f t="shared" si="20"/>
        <v/>
      </c>
      <c r="G352" s="152" t="str">
        <f t="shared" si="21"/>
        <v/>
      </c>
    </row>
    <row r="353" spans="1:7" outlineLevel="1" x14ac:dyDescent="0.25">
      <c r="A353" s="103" t="s">
        <v>864</v>
      </c>
      <c r="B353" s="120" t="s">
        <v>739</v>
      </c>
      <c r="C353" s="153"/>
      <c r="D353" s="156"/>
      <c r="F353" s="152" t="str">
        <f t="shared" si="20"/>
        <v/>
      </c>
      <c r="G353" s="152" t="str">
        <f t="shared" si="21"/>
        <v/>
      </c>
    </row>
    <row r="354" spans="1:7" outlineLevel="1" x14ac:dyDescent="0.25">
      <c r="A354" s="103" t="s">
        <v>865</v>
      </c>
      <c r="B354" s="120" t="s">
        <v>741</v>
      </c>
      <c r="C354" s="153"/>
      <c r="D354" s="156"/>
      <c r="F354" s="152" t="str">
        <f t="shared" si="20"/>
        <v/>
      </c>
      <c r="G354" s="152" t="str">
        <f t="shared" si="21"/>
        <v/>
      </c>
    </row>
    <row r="355" spans="1:7" outlineLevel="1" x14ac:dyDescent="0.25">
      <c r="A355" s="103" t="s">
        <v>866</v>
      </c>
      <c r="B355" s="120" t="s">
        <v>743</v>
      </c>
      <c r="C355" s="153"/>
      <c r="D355" s="156"/>
      <c r="F355" s="152" t="str">
        <f t="shared" si="20"/>
        <v/>
      </c>
      <c r="G355" s="152" t="str">
        <f t="shared" si="21"/>
        <v/>
      </c>
    </row>
    <row r="356" spans="1:7" outlineLevel="1" x14ac:dyDescent="0.25">
      <c r="A356" s="103" t="s">
        <v>867</v>
      </c>
      <c r="B356" s="120" t="s">
        <v>745</v>
      </c>
      <c r="C356" s="153"/>
      <c r="D356" s="156"/>
      <c r="F356" s="152" t="str">
        <f t="shared" si="20"/>
        <v/>
      </c>
      <c r="G356" s="152" t="str">
        <f t="shared" si="21"/>
        <v/>
      </c>
    </row>
    <row r="357" spans="1:7" outlineLevel="1" x14ac:dyDescent="0.25">
      <c r="A357" s="103" t="s">
        <v>868</v>
      </c>
      <c r="B357" s="120"/>
      <c r="F357" s="152"/>
      <c r="G357" s="152"/>
    </row>
    <row r="358" spans="1:7" outlineLevel="1" x14ac:dyDescent="0.25">
      <c r="A358" s="103" t="s">
        <v>869</v>
      </c>
      <c r="B358" s="120"/>
      <c r="F358" s="152"/>
      <c r="G358" s="152"/>
    </row>
    <row r="359" spans="1:7" outlineLevel="1" x14ac:dyDescent="0.25">
      <c r="A359" s="103" t="s">
        <v>870</v>
      </c>
      <c r="B359" s="120"/>
      <c r="F359" s="152"/>
      <c r="G359" s="135"/>
    </row>
    <row r="360" spans="1:7" ht="15" customHeight="1" x14ac:dyDescent="0.25">
      <c r="A360" s="114"/>
      <c r="B360" s="115" t="s">
        <v>871</v>
      </c>
      <c r="C360" s="114" t="s">
        <v>872</v>
      </c>
      <c r="D360" s="114"/>
      <c r="E360" s="114"/>
      <c r="F360" s="114"/>
      <c r="G360" s="116"/>
    </row>
    <row r="361" spans="1:7" x14ac:dyDescent="0.25">
      <c r="A361" s="103" t="s">
        <v>873</v>
      </c>
      <c r="B361" s="124" t="s">
        <v>874</v>
      </c>
      <c r="C361" s="135" t="s">
        <v>954</v>
      </c>
      <c r="G361" s="103"/>
    </row>
    <row r="362" spans="1:7" x14ac:dyDescent="0.25">
      <c r="A362" s="103" t="s">
        <v>875</v>
      </c>
      <c r="B362" s="124" t="s">
        <v>876</v>
      </c>
      <c r="C362" s="135" t="s">
        <v>954</v>
      </c>
      <c r="G362" s="103"/>
    </row>
    <row r="363" spans="1:7" x14ac:dyDescent="0.25">
      <c r="A363" s="103" t="s">
        <v>877</v>
      </c>
      <c r="B363" s="124" t="s">
        <v>878</v>
      </c>
      <c r="C363" s="135" t="s">
        <v>954</v>
      </c>
      <c r="G363" s="103"/>
    </row>
    <row r="364" spans="1:7" x14ac:dyDescent="0.25">
      <c r="A364" s="103" t="s">
        <v>879</v>
      </c>
      <c r="B364" s="124" t="s">
        <v>880</v>
      </c>
      <c r="C364" s="135" t="s">
        <v>954</v>
      </c>
      <c r="G364" s="103"/>
    </row>
    <row r="365" spans="1:7" x14ac:dyDescent="0.25">
      <c r="A365" s="103" t="s">
        <v>881</v>
      </c>
      <c r="B365" s="124" t="s">
        <v>882</v>
      </c>
      <c r="C365" s="135" t="s">
        <v>954</v>
      </c>
      <c r="G365" s="103"/>
    </row>
    <row r="366" spans="1:7" x14ac:dyDescent="0.25">
      <c r="A366" s="103" t="s">
        <v>883</v>
      </c>
      <c r="B366" s="124" t="s">
        <v>884</v>
      </c>
      <c r="C366" s="135" t="s">
        <v>954</v>
      </c>
      <c r="G366" s="103"/>
    </row>
    <row r="367" spans="1:7" x14ac:dyDescent="0.25">
      <c r="A367" s="103" t="s">
        <v>885</v>
      </c>
      <c r="B367" s="124" t="s">
        <v>886</v>
      </c>
      <c r="C367" s="135" t="s">
        <v>954</v>
      </c>
      <c r="G367" s="103"/>
    </row>
    <row r="368" spans="1:7" x14ac:dyDescent="0.25">
      <c r="A368" s="103" t="s">
        <v>887</v>
      </c>
      <c r="B368" s="124" t="s">
        <v>888</v>
      </c>
      <c r="C368" s="135" t="s">
        <v>954</v>
      </c>
      <c r="G368" s="103"/>
    </row>
    <row r="369" spans="1:7" x14ac:dyDescent="0.25">
      <c r="A369" s="103" t="s">
        <v>889</v>
      </c>
      <c r="B369" s="124" t="s">
        <v>890</v>
      </c>
      <c r="C369" s="135" t="s">
        <v>954</v>
      </c>
      <c r="G369" s="103"/>
    </row>
    <row r="370" spans="1:7" x14ac:dyDescent="0.25">
      <c r="A370" s="103" t="s">
        <v>891</v>
      </c>
      <c r="B370" s="124" t="s">
        <v>93</v>
      </c>
      <c r="C370" s="135" t="s">
        <v>954</v>
      </c>
      <c r="G370" s="103"/>
    </row>
    <row r="371" spans="1:7" outlineLevel="1" x14ac:dyDescent="0.25">
      <c r="A371" s="103" t="s">
        <v>892</v>
      </c>
      <c r="B371" s="120" t="s">
        <v>893</v>
      </c>
      <c r="C371" s="135"/>
      <c r="G371" s="103"/>
    </row>
    <row r="372" spans="1:7" outlineLevel="1" x14ac:dyDescent="0.25">
      <c r="A372" s="103" t="s">
        <v>894</v>
      </c>
      <c r="B372" s="120" t="s">
        <v>97</v>
      </c>
      <c r="C372" s="135"/>
      <c r="G372" s="103"/>
    </row>
    <row r="373" spans="1:7" outlineLevel="1" x14ac:dyDescent="0.25">
      <c r="A373" s="103" t="s">
        <v>895</v>
      </c>
      <c r="B373" s="120" t="s">
        <v>97</v>
      </c>
      <c r="C373" s="135"/>
      <c r="G373" s="103"/>
    </row>
    <row r="374" spans="1:7" outlineLevel="1" x14ac:dyDescent="0.25">
      <c r="A374" s="103" t="s">
        <v>896</v>
      </c>
      <c r="B374" s="120" t="s">
        <v>97</v>
      </c>
      <c r="C374" s="135"/>
      <c r="G374" s="103"/>
    </row>
    <row r="375" spans="1:7" outlineLevel="1" x14ac:dyDescent="0.25">
      <c r="A375" s="103" t="s">
        <v>897</v>
      </c>
      <c r="B375" s="120" t="s">
        <v>97</v>
      </c>
      <c r="C375" s="135"/>
      <c r="G375" s="103"/>
    </row>
    <row r="376" spans="1:7" outlineLevel="1" x14ac:dyDescent="0.25">
      <c r="A376" s="103" t="s">
        <v>898</v>
      </c>
      <c r="B376" s="120" t="s">
        <v>97</v>
      </c>
      <c r="C376" s="135"/>
      <c r="G376" s="103"/>
    </row>
    <row r="377" spans="1:7" outlineLevel="1" x14ac:dyDescent="0.25">
      <c r="A377" s="103" t="s">
        <v>899</v>
      </c>
      <c r="B377" s="120" t="s">
        <v>97</v>
      </c>
      <c r="C377" s="135"/>
      <c r="G377" s="103"/>
    </row>
    <row r="378" spans="1:7" outlineLevel="1" x14ac:dyDescent="0.25">
      <c r="A378" s="103" t="s">
        <v>900</v>
      </c>
      <c r="B378" s="120" t="s">
        <v>97</v>
      </c>
      <c r="C378" s="135"/>
      <c r="G378" s="103"/>
    </row>
    <row r="379" spans="1:7" outlineLevel="1" x14ac:dyDescent="0.25">
      <c r="A379" s="103" t="s">
        <v>901</v>
      </c>
      <c r="B379" s="120" t="s">
        <v>97</v>
      </c>
      <c r="C379" s="135"/>
      <c r="G379" s="103"/>
    </row>
    <row r="380" spans="1:7" outlineLevel="1" x14ac:dyDescent="0.25">
      <c r="A380" s="103" t="s">
        <v>902</v>
      </c>
      <c r="B380" s="120" t="s">
        <v>97</v>
      </c>
      <c r="C380" s="135"/>
      <c r="G380" s="103"/>
    </row>
    <row r="381" spans="1:7" outlineLevel="1" x14ac:dyDescent="0.25">
      <c r="A381" s="103" t="s">
        <v>903</v>
      </c>
      <c r="B381" s="120" t="s">
        <v>97</v>
      </c>
      <c r="C381" s="135"/>
      <c r="G381" s="103"/>
    </row>
    <row r="382" spans="1:7" outlineLevel="1" x14ac:dyDescent="0.25">
      <c r="A382" s="103" t="s">
        <v>904</v>
      </c>
      <c r="B382" s="120" t="s">
        <v>97</v>
      </c>
      <c r="C382" s="135"/>
    </row>
    <row r="383" spans="1:7" outlineLevel="1" x14ac:dyDescent="0.25">
      <c r="A383" s="103" t="s">
        <v>905</v>
      </c>
      <c r="B383" s="120" t="s">
        <v>97</v>
      </c>
      <c r="C383" s="135"/>
    </row>
    <row r="384" spans="1:7" outlineLevel="1" x14ac:dyDescent="0.25">
      <c r="A384" s="103" t="s">
        <v>906</v>
      </c>
      <c r="B384" s="120" t="s">
        <v>97</v>
      </c>
      <c r="C384" s="135"/>
    </row>
    <row r="385" spans="1:7" outlineLevel="1" x14ac:dyDescent="0.25">
      <c r="A385" s="103" t="s">
        <v>907</v>
      </c>
      <c r="B385" s="120" t="s">
        <v>97</v>
      </c>
      <c r="C385" s="135"/>
      <c r="D385" s="99"/>
      <c r="E385" s="99"/>
      <c r="F385" s="99"/>
      <c r="G385" s="99"/>
    </row>
    <row r="386" spans="1:7" outlineLevel="1" x14ac:dyDescent="0.25">
      <c r="A386" s="103" t="s">
        <v>908</v>
      </c>
      <c r="B386" s="120" t="s">
        <v>97</v>
      </c>
      <c r="C386" s="135"/>
      <c r="D386" s="99"/>
      <c r="E386" s="99"/>
      <c r="F386" s="99"/>
      <c r="G386" s="99"/>
    </row>
    <row r="387" spans="1:7" outlineLevel="1" x14ac:dyDescent="0.25">
      <c r="A387" s="103" t="s">
        <v>909</v>
      </c>
      <c r="B387" s="120" t="s">
        <v>97</v>
      </c>
      <c r="C387" s="135"/>
      <c r="D387" s="99"/>
      <c r="E387" s="99"/>
      <c r="F387" s="99"/>
      <c r="G387" s="99"/>
    </row>
    <row r="388" spans="1:7" x14ac:dyDescent="0.25">
      <c r="C388" s="135"/>
      <c r="D388" s="99"/>
      <c r="E388" s="99"/>
      <c r="F388" s="99"/>
      <c r="G388" s="99"/>
    </row>
    <row r="389" spans="1:7" x14ac:dyDescent="0.25">
      <c r="C389" s="135"/>
      <c r="D389" s="99"/>
      <c r="E389" s="99"/>
      <c r="F389" s="99"/>
      <c r="G389" s="99"/>
    </row>
    <row r="390" spans="1:7" x14ac:dyDescent="0.25">
      <c r="C390" s="135"/>
      <c r="D390" s="99"/>
      <c r="E390" s="99"/>
      <c r="F390" s="99"/>
      <c r="G390" s="99"/>
    </row>
    <row r="391" spans="1:7" x14ac:dyDescent="0.25">
      <c r="C391" s="135"/>
      <c r="D391" s="99"/>
      <c r="E391" s="99"/>
      <c r="F391" s="99"/>
      <c r="G391" s="99"/>
    </row>
    <row r="392" spans="1:7" x14ac:dyDescent="0.25">
      <c r="C392" s="135"/>
      <c r="D392" s="99"/>
      <c r="E392" s="99"/>
      <c r="F392" s="99"/>
      <c r="G392" s="99"/>
    </row>
    <row r="393" spans="1:7" x14ac:dyDescent="0.25">
      <c r="C393" s="135"/>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21" sqref="C2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913</v>
      </c>
      <c r="B1" s="138"/>
      <c r="C1" s="144" t="s">
        <v>1324</v>
      </c>
      <c r="D1" s="20"/>
      <c r="E1" s="20"/>
      <c r="F1" s="20"/>
      <c r="G1" s="20"/>
      <c r="H1" s="20"/>
      <c r="I1" s="20"/>
      <c r="J1" s="20"/>
      <c r="K1" s="20"/>
      <c r="L1" s="20"/>
      <c r="M1" s="20"/>
    </row>
    <row r="2" spans="1:13" x14ac:dyDescent="0.25">
      <c r="B2" s="23"/>
      <c r="C2" s="23"/>
    </row>
    <row r="3" spans="1:13" x14ac:dyDescent="0.25">
      <c r="A3" s="74" t="s">
        <v>914</v>
      </c>
      <c r="B3" s="75"/>
      <c r="C3" s="23"/>
    </row>
    <row r="4" spans="1:13" x14ac:dyDescent="0.25">
      <c r="C4" s="23"/>
    </row>
    <row r="5" spans="1:13" ht="37.5" x14ac:dyDescent="0.25">
      <c r="A5" s="36" t="s">
        <v>31</v>
      </c>
      <c r="B5" s="36" t="s">
        <v>915</v>
      </c>
      <c r="C5" s="76" t="s">
        <v>1323</v>
      </c>
    </row>
    <row r="6" spans="1:13" ht="45" x14ac:dyDescent="0.25">
      <c r="A6" s="1" t="s">
        <v>916</v>
      </c>
      <c r="B6" s="39" t="s">
        <v>917</v>
      </c>
      <c r="C6" s="168" t="s">
        <v>1383</v>
      </c>
    </row>
    <row r="7" spans="1:13" x14ac:dyDescent="0.25">
      <c r="A7" s="1" t="s">
        <v>918</v>
      </c>
      <c r="B7" s="39" t="s">
        <v>919</v>
      </c>
      <c r="C7" s="169" t="s">
        <v>1384</v>
      </c>
    </row>
    <row r="8" spans="1:13" x14ac:dyDescent="0.25">
      <c r="A8" s="1" t="s">
        <v>920</v>
      </c>
      <c r="B8" s="39" t="s">
        <v>921</v>
      </c>
      <c r="C8" s="169" t="s">
        <v>1385</v>
      </c>
    </row>
    <row r="9" spans="1:13" x14ac:dyDescent="0.25">
      <c r="A9" s="1" t="s">
        <v>922</v>
      </c>
      <c r="B9" s="39" t="s">
        <v>923</v>
      </c>
      <c r="C9" s="169" t="s">
        <v>1386</v>
      </c>
    </row>
    <row r="10" spans="1:13" ht="44.25" customHeight="1" x14ac:dyDescent="0.25">
      <c r="A10" s="1" t="s">
        <v>924</v>
      </c>
      <c r="B10" s="39" t="s">
        <v>1142</v>
      </c>
      <c r="C10" s="169" t="s">
        <v>1387</v>
      </c>
    </row>
    <row r="11" spans="1:13" ht="54.75" customHeight="1" x14ac:dyDescent="0.25">
      <c r="A11" s="1" t="s">
        <v>925</v>
      </c>
      <c r="B11" s="39" t="s">
        <v>926</v>
      </c>
      <c r="C11" s="169" t="s">
        <v>1388</v>
      </c>
    </row>
    <row r="12" spans="1:13" ht="30" x14ac:dyDescent="0.25">
      <c r="A12" s="1" t="s">
        <v>927</v>
      </c>
      <c r="B12" s="39" t="s">
        <v>928</v>
      </c>
      <c r="C12" s="169" t="s">
        <v>1389</v>
      </c>
    </row>
    <row r="13" spans="1:13" ht="45" x14ac:dyDescent="0.25">
      <c r="A13" s="1" t="s">
        <v>929</v>
      </c>
      <c r="B13" s="39" t="s">
        <v>930</v>
      </c>
      <c r="C13" s="168" t="s">
        <v>1390</v>
      </c>
    </row>
    <row r="14" spans="1:13" ht="30" x14ac:dyDescent="0.25">
      <c r="A14" s="1" t="s">
        <v>931</v>
      </c>
      <c r="B14" s="39" t="s">
        <v>932</v>
      </c>
      <c r="C14" s="169" t="s">
        <v>1391</v>
      </c>
    </row>
    <row r="15" spans="1:13" x14ac:dyDescent="0.25">
      <c r="A15" s="1" t="s">
        <v>933</v>
      </c>
      <c r="B15" s="39" t="s">
        <v>934</v>
      </c>
      <c r="C15" s="169" t="s">
        <v>1392</v>
      </c>
    </row>
    <row r="16" spans="1:13" ht="30" x14ac:dyDescent="0.25">
      <c r="A16" s="1" t="s">
        <v>935</v>
      </c>
      <c r="B16" s="43" t="s">
        <v>936</v>
      </c>
      <c r="C16" s="169" t="s">
        <v>1393</v>
      </c>
    </row>
    <row r="17" spans="1:3" ht="30" customHeight="1" x14ac:dyDescent="0.25">
      <c r="A17" s="1" t="s">
        <v>937</v>
      </c>
      <c r="B17" s="43" t="s">
        <v>938</v>
      </c>
      <c r="C17" s="168" t="s">
        <v>1394</v>
      </c>
    </row>
    <row r="18" spans="1:3" ht="30" x14ac:dyDescent="0.25">
      <c r="A18" s="1" t="s">
        <v>939</v>
      </c>
      <c r="B18" s="43" t="s">
        <v>940</v>
      </c>
      <c r="C18" s="169" t="s">
        <v>1395</v>
      </c>
    </row>
    <row r="19" spans="1:3" outlineLevel="1" x14ac:dyDescent="0.25">
      <c r="A19" s="1" t="s">
        <v>941</v>
      </c>
      <c r="B19" s="40" t="s">
        <v>942</v>
      </c>
      <c r="C19" s="25"/>
    </row>
    <row r="20" spans="1:3" ht="14.45" outlineLevel="1" x14ac:dyDescent="0.3">
      <c r="A20" s="1" t="s">
        <v>943</v>
      </c>
      <c r="B20" s="73"/>
      <c r="C20" s="25"/>
    </row>
    <row r="21" spans="1:3" ht="14.45" outlineLevel="1" x14ac:dyDescent="0.3">
      <c r="A21" s="1" t="s">
        <v>944</v>
      </c>
      <c r="B21" s="73"/>
      <c r="C21" s="25"/>
    </row>
    <row r="22" spans="1:3" outlineLevel="1" x14ac:dyDescent="0.25">
      <c r="A22" s="1" t="s">
        <v>945</v>
      </c>
      <c r="B22" s="73"/>
      <c r="C22" s="25"/>
    </row>
    <row r="23" spans="1:3" outlineLevel="1" x14ac:dyDescent="0.25">
      <c r="A23" s="1" t="s">
        <v>946</v>
      </c>
      <c r="B23" s="73"/>
      <c r="C23" s="25"/>
    </row>
    <row r="24" spans="1:3" ht="18.75" x14ac:dyDescent="0.25">
      <c r="A24" s="36"/>
      <c r="B24" s="36" t="s">
        <v>947</v>
      </c>
      <c r="C24" s="76"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outlineLevel="1" x14ac:dyDescent="0.25">
      <c r="A28" s="1" t="s">
        <v>958</v>
      </c>
      <c r="B28" s="42"/>
      <c r="C28" s="25"/>
    </row>
    <row r="29" spans="1:3" outlineLevel="1" x14ac:dyDescent="0.25">
      <c r="A29" s="1" t="s">
        <v>959</v>
      </c>
      <c r="B29" s="42"/>
      <c r="C29" s="25"/>
    </row>
    <row r="30" spans="1:3" outlineLevel="1" x14ac:dyDescent="0.25">
      <c r="A30" s="1" t="s">
        <v>1309</v>
      </c>
      <c r="B30" s="43"/>
      <c r="C30" s="25"/>
    </row>
    <row r="31" spans="1:3" ht="18.75" x14ac:dyDescent="0.25">
      <c r="A31" s="36"/>
      <c r="B31" s="36" t="s">
        <v>960</v>
      </c>
      <c r="C31" s="76" t="s">
        <v>1323</v>
      </c>
    </row>
    <row r="32" spans="1:3" x14ac:dyDescent="0.25">
      <c r="A32" s="1" t="s">
        <v>961</v>
      </c>
      <c r="B32" s="170" t="s">
        <v>1396</v>
      </c>
      <c r="C32" s="171" t="s">
        <v>1397</v>
      </c>
    </row>
    <row r="33" spans="1:2" x14ac:dyDescent="0.25">
      <c r="A33" s="1" t="s">
        <v>962</v>
      </c>
      <c r="B33" s="42"/>
    </row>
    <row r="34" spans="1:2" x14ac:dyDescent="0.25">
      <c r="A34" s="1" t="s">
        <v>963</v>
      </c>
      <c r="B34" s="42"/>
    </row>
    <row r="35" spans="1:2" x14ac:dyDescent="0.25">
      <c r="A35" s="1" t="s">
        <v>964</v>
      </c>
      <c r="B35" s="42"/>
    </row>
    <row r="36" spans="1:2" x14ac:dyDescent="0.25">
      <c r="A36" s="1" t="s">
        <v>965</v>
      </c>
      <c r="B36" s="42"/>
    </row>
    <row r="37" spans="1:2" x14ac:dyDescent="0.25">
      <c r="A37" s="1" t="s">
        <v>966</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U107"/>
  <sheetViews>
    <sheetView zoomScale="85" zoomScaleNormal="85" workbookViewId="0">
      <selection activeCell="I72" sqref="I72"/>
    </sheetView>
  </sheetViews>
  <sheetFormatPr defaultColWidth="9.140625" defaultRowHeight="12.75" x14ac:dyDescent="0.2"/>
  <cols>
    <col min="1" max="1" width="53.7109375" style="173" customWidth="1"/>
    <col min="2" max="2" width="0.28515625" style="173" customWidth="1"/>
    <col min="3" max="5" width="22.140625" style="173" bestFit="1" customWidth="1"/>
    <col min="6" max="12" width="9.140625" style="173"/>
    <col min="13" max="13" width="48.85546875" style="173" customWidth="1"/>
    <col min="14" max="16384" width="9.140625" style="173"/>
  </cols>
  <sheetData>
    <row r="1" spans="1:21" ht="13.5" thickBot="1" x14ac:dyDescent="0.25">
      <c r="A1" s="172" t="s">
        <v>1398</v>
      </c>
      <c r="C1" s="174"/>
      <c r="D1" s="174"/>
      <c r="E1" s="174"/>
      <c r="F1" s="347"/>
      <c r="G1" s="347"/>
      <c r="H1" s="347"/>
      <c r="I1" s="347"/>
      <c r="J1" s="347"/>
      <c r="K1" s="347"/>
      <c r="L1" s="347"/>
      <c r="M1" s="347"/>
      <c r="N1" s="347"/>
      <c r="O1" s="347"/>
      <c r="P1" s="347"/>
      <c r="Q1" s="347"/>
      <c r="R1" s="347"/>
      <c r="S1" s="347"/>
      <c r="T1" s="347"/>
      <c r="U1" s="347"/>
    </row>
    <row r="2" spans="1:21" x14ac:dyDescent="0.2">
      <c r="A2" s="175" t="s">
        <v>1399</v>
      </c>
      <c r="B2" s="176">
        <v>39448</v>
      </c>
      <c r="C2" s="174">
        <v>44012</v>
      </c>
      <c r="D2" s="174">
        <v>44104</v>
      </c>
      <c r="E2" s="174">
        <v>44196</v>
      </c>
      <c r="F2" s="347"/>
      <c r="G2" s="347"/>
      <c r="H2" s="347"/>
      <c r="I2" s="347"/>
      <c r="J2" s="347"/>
      <c r="K2" s="347"/>
      <c r="L2" s="347"/>
      <c r="M2" s="347"/>
      <c r="N2" s="347"/>
      <c r="O2" s="347"/>
      <c r="P2" s="347"/>
      <c r="Q2" s="347"/>
      <c r="R2" s="347"/>
      <c r="S2" s="347"/>
      <c r="T2" s="347"/>
      <c r="U2" s="347"/>
    </row>
    <row r="3" spans="1:21" x14ac:dyDescent="0.2">
      <c r="A3" s="177"/>
      <c r="B3" s="178"/>
      <c r="C3" s="179"/>
      <c r="D3" s="179"/>
      <c r="E3" s="179"/>
    </row>
    <row r="4" spans="1:21" s="183" customFormat="1" ht="19.5" customHeight="1" x14ac:dyDescent="0.25">
      <c r="A4" s="180" t="s">
        <v>1400</v>
      </c>
      <c r="B4" s="181">
        <v>21.134855177999999</v>
      </c>
      <c r="C4" s="182">
        <v>29.001000000000001</v>
      </c>
      <c r="D4" s="182">
        <v>28.659655000000001</v>
      </c>
      <c r="E4" s="182">
        <v>28.152999999999999</v>
      </c>
    </row>
    <row r="5" spans="1:21" s="183" customFormat="1" x14ac:dyDescent="0.2">
      <c r="A5" s="184" t="s">
        <v>1401</v>
      </c>
      <c r="B5" s="185">
        <v>63650</v>
      </c>
      <c r="C5" s="186">
        <v>87678</v>
      </c>
      <c r="D5" s="186">
        <v>86307</v>
      </c>
      <c r="E5" s="186">
        <v>84173</v>
      </c>
    </row>
    <row r="6" spans="1:21" s="183" customFormat="1" x14ac:dyDescent="0.2">
      <c r="A6" s="184" t="s">
        <v>1402</v>
      </c>
      <c r="B6" s="185">
        <v>55052</v>
      </c>
      <c r="C6" s="186">
        <v>78262</v>
      </c>
      <c r="D6" s="186">
        <v>77066</v>
      </c>
      <c r="E6" s="186">
        <v>75333</v>
      </c>
    </row>
    <row r="7" spans="1:21" s="183" customFormat="1" x14ac:dyDescent="0.2">
      <c r="A7" s="184" t="s">
        <v>1403</v>
      </c>
      <c r="B7" s="181">
        <v>9.5252703184199596</v>
      </c>
      <c r="C7" s="187">
        <v>12.41</v>
      </c>
      <c r="D7" s="187">
        <v>12.098000000000001</v>
      </c>
      <c r="E7" s="187">
        <v>11.714</v>
      </c>
    </row>
    <row r="8" spans="1:21" s="183" customFormat="1" x14ac:dyDescent="0.2">
      <c r="A8" s="184" t="s">
        <v>1404</v>
      </c>
      <c r="B8" s="188">
        <v>149650.75127132694</v>
      </c>
      <c r="C8" s="189">
        <v>141542</v>
      </c>
      <c r="D8" s="189">
        <v>140172</v>
      </c>
      <c r="E8" s="189">
        <v>139163</v>
      </c>
    </row>
    <row r="9" spans="1:21" s="183" customFormat="1" ht="10.5" customHeight="1" x14ac:dyDescent="0.2">
      <c r="A9" s="184"/>
      <c r="B9" s="188"/>
      <c r="C9" s="189"/>
      <c r="D9" s="189"/>
      <c r="E9" s="348"/>
    </row>
    <row r="10" spans="1:21" s="183" customFormat="1" ht="15.75" x14ac:dyDescent="0.25">
      <c r="A10" s="180" t="s">
        <v>1405</v>
      </c>
      <c r="B10" s="190">
        <v>0.71219611556342732</v>
      </c>
      <c r="C10" s="191">
        <v>0.62460000000000004</v>
      </c>
      <c r="D10" s="191">
        <v>0.62090000000000001</v>
      </c>
      <c r="E10" s="191">
        <v>0.61660000000000004</v>
      </c>
    </row>
    <row r="11" spans="1:21" s="183" customFormat="1" ht="15" x14ac:dyDescent="0.25">
      <c r="A11" s="192" t="s">
        <v>1406</v>
      </c>
      <c r="B11" s="190">
        <v>0.66731698105468684</v>
      </c>
      <c r="C11" s="191">
        <v>0.58189999999999997</v>
      </c>
      <c r="D11" s="191">
        <v>0.57579999999999998</v>
      </c>
      <c r="E11" s="191">
        <v>0.56920000000000004</v>
      </c>
    </row>
    <row r="12" spans="1:21" s="183" customFormat="1" ht="15" x14ac:dyDescent="0.25">
      <c r="A12" s="192" t="s">
        <v>1407</v>
      </c>
      <c r="B12" s="190">
        <v>0.45069999999999999</v>
      </c>
      <c r="C12" s="191">
        <v>0.4279</v>
      </c>
      <c r="D12" s="191">
        <v>0.42209999999999998</v>
      </c>
      <c r="E12" s="191">
        <v>0.41610000000000003</v>
      </c>
    </row>
    <row r="13" spans="1:21" s="183" customFormat="1" ht="12.75" customHeight="1" x14ac:dyDescent="0.25">
      <c r="A13" s="184"/>
      <c r="B13" s="190"/>
      <c r="C13" s="191"/>
      <c r="D13" s="191"/>
      <c r="E13" s="191"/>
    </row>
    <row r="14" spans="1:21" s="183" customFormat="1" x14ac:dyDescent="0.2">
      <c r="A14" s="193" t="s">
        <v>1408</v>
      </c>
      <c r="B14" s="194">
        <v>36.705105334114862</v>
      </c>
      <c r="C14" s="195" t="s">
        <v>1533</v>
      </c>
      <c r="D14" s="195" t="s">
        <v>1536</v>
      </c>
      <c r="E14" s="195">
        <v>83.68</v>
      </c>
    </row>
    <row r="15" spans="1:21" s="183" customFormat="1" x14ac:dyDescent="0.2">
      <c r="A15" s="193" t="s">
        <v>1409</v>
      </c>
      <c r="B15" s="196">
        <v>22.448241616809806</v>
      </c>
      <c r="C15" s="197" t="s">
        <v>1534</v>
      </c>
      <c r="D15" s="197" t="s">
        <v>1537</v>
      </c>
      <c r="E15" s="197">
        <v>21.36</v>
      </c>
    </row>
    <row r="16" spans="1:21" s="183" customFormat="1" x14ac:dyDescent="0.2">
      <c r="A16" s="193" t="s">
        <v>1410</v>
      </c>
      <c r="B16" s="198"/>
      <c r="C16" s="199" t="s">
        <v>1411</v>
      </c>
      <c r="D16" s="199" t="s">
        <v>1411</v>
      </c>
      <c r="E16" s="199" t="s">
        <v>1411</v>
      </c>
    </row>
    <row r="17" spans="1:5" s="183" customFormat="1" x14ac:dyDescent="0.2">
      <c r="A17" s="193" t="s">
        <v>1412</v>
      </c>
      <c r="B17" s="198"/>
      <c r="C17" s="199" t="s">
        <v>1413</v>
      </c>
      <c r="D17" s="199" t="s">
        <v>1413</v>
      </c>
      <c r="E17" s="199" t="s">
        <v>1413</v>
      </c>
    </row>
    <row r="18" spans="1:5" s="183" customFormat="1" x14ac:dyDescent="0.2">
      <c r="A18" s="193" t="s">
        <v>1414</v>
      </c>
      <c r="B18" s="198"/>
      <c r="C18" s="200">
        <v>0.1</v>
      </c>
      <c r="D18" s="200">
        <v>0.1</v>
      </c>
      <c r="E18" s="200">
        <v>0.1</v>
      </c>
    </row>
    <row r="19" spans="1:5" s="183" customFormat="1" x14ac:dyDescent="0.2">
      <c r="A19" s="193" t="s">
        <v>1415</v>
      </c>
      <c r="B19" s="198"/>
      <c r="C19" s="200">
        <v>0</v>
      </c>
      <c r="D19" s="200">
        <v>0</v>
      </c>
      <c r="E19" s="200">
        <v>0</v>
      </c>
    </row>
    <row r="20" spans="1:5" s="183" customFormat="1" x14ac:dyDescent="0.2">
      <c r="A20" s="193" t="s">
        <v>1416</v>
      </c>
      <c r="B20" s="198"/>
      <c r="C20" s="199" t="s">
        <v>1413</v>
      </c>
      <c r="D20" s="199" t="s">
        <v>1413</v>
      </c>
      <c r="E20" s="199" t="s">
        <v>1413</v>
      </c>
    </row>
    <row r="21" spans="1:5" s="183" customFormat="1" x14ac:dyDescent="0.2">
      <c r="A21" s="193" t="s">
        <v>1417</v>
      </c>
      <c r="B21" s="198"/>
      <c r="C21" s="200">
        <v>0.1</v>
      </c>
      <c r="D21" s="200">
        <v>0.1</v>
      </c>
      <c r="E21" s="200">
        <v>0.1</v>
      </c>
    </row>
    <row r="22" spans="1:5" s="183" customFormat="1" x14ac:dyDescent="0.2">
      <c r="A22" s="193" t="s">
        <v>1418</v>
      </c>
      <c r="B22" s="198"/>
      <c r="C22" s="200">
        <v>0</v>
      </c>
      <c r="D22" s="200">
        <v>0</v>
      </c>
      <c r="E22" s="200">
        <v>0</v>
      </c>
    </row>
    <row r="23" spans="1:5" s="183" customFormat="1" x14ac:dyDescent="0.2">
      <c r="A23" s="193" t="s">
        <v>1419</v>
      </c>
      <c r="B23" s="198"/>
      <c r="C23" s="200">
        <v>0</v>
      </c>
      <c r="D23" s="200">
        <v>0</v>
      </c>
      <c r="E23" s="200">
        <v>0</v>
      </c>
    </row>
    <row r="24" spans="1:5" s="183" customFormat="1" x14ac:dyDescent="0.2">
      <c r="A24" s="193" t="s">
        <v>1420</v>
      </c>
      <c r="B24" s="198"/>
      <c r="C24" s="200">
        <v>1</v>
      </c>
      <c r="D24" s="200">
        <v>1</v>
      </c>
      <c r="E24" s="200">
        <v>1</v>
      </c>
    </row>
    <row r="25" spans="1:5" s="183" customFormat="1" ht="13.5" thickBot="1" x14ac:dyDescent="0.25">
      <c r="A25" s="201" t="s">
        <v>1421</v>
      </c>
      <c r="B25" s="202"/>
      <c r="C25" s="203">
        <v>0</v>
      </c>
      <c r="D25" s="203">
        <v>0</v>
      </c>
      <c r="E25" s="203">
        <v>0</v>
      </c>
    </row>
    <row r="26" spans="1:5" ht="13.5" thickBot="1" x14ac:dyDescent="0.25">
      <c r="B26" s="204"/>
      <c r="C26" s="205"/>
      <c r="D26" s="205"/>
      <c r="E26" s="205"/>
    </row>
    <row r="27" spans="1:5" ht="13.5" thickBot="1" x14ac:dyDescent="0.25">
      <c r="A27" s="206" t="s">
        <v>1422</v>
      </c>
      <c r="B27" s="207"/>
      <c r="C27" s="208"/>
      <c r="D27" s="208"/>
      <c r="E27" s="208"/>
    </row>
    <row r="28" spans="1:5" ht="15" x14ac:dyDescent="0.25">
      <c r="A28" s="209"/>
      <c r="B28" s="210"/>
      <c r="C28" s="211"/>
      <c r="D28" s="211"/>
      <c r="E28" s="211"/>
    </row>
    <row r="29" spans="1:5" ht="11.25" customHeight="1" x14ac:dyDescent="0.25">
      <c r="A29" s="212" t="s">
        <v>1423</v>
      </c>
      <c r="B29" s="213">
        <v>0.32194493076377984</v>
      </c>
      <c r="C29" s="214">
        <v>0.42699999999999999</v>
      </c>
      <c r="D29" s="214">
        <v>0.42520000000000002</v>
      </c>
      <c r="E29" s="214">
        <v>0.42309999999999998</v>
      </c>
    </row>
    <row r="30" spans="1:5" ht="14.25" customHeight="1" x14ac:dyDescent="0.25">
      <c r="A30" s="212" t="s">
        <v>1424</v>
      </c>
      <c r="B30" s="213">
        <v>0.67805506923622016</v>
      </c>
      <c r="C30" s="214">
        <v>0.57299999999999995</v>
      </c>
      <c r="D30" s="214">
        <v>0.57479999999999998</v>
      </c>
      <c r="E30" s="214">
        <f>100%-E29</f>
        <v>0.57689999999999997</v>
      </c>
    </row>
    <row r="31" spans="1:5" ht="12.75" customHeight="1" x14ac:dyDescent="0.25">
      <c r="A31" s="212"/>
      <c r="B31" s="215"/>
      <c r="C31" s="216"/>
      <c r="D31" s="216"/>
      <c r="E31" s="216"/>
    </row>
    <row r="32" spans="1:5" ht="15" x14ac:dyDescent="0.25">
      <c r="A32" s="212" t="s">
        <v>1425</v>
      </c>
      <c r="B32" s="215">
        <v>0.14180770655903674</v>
      </c>
      <c r="C32" s="216">
        <v>0.14530000000000001</v>
      </c>
      <c r="D32" s="216">
        <v>0.14810000000000001</v>
      </c>
      <c r="E32" s="216">
        <v>0.15010000000000001</v>
      </c>
    </row>
    <row r="33" spans="1:5" ht="15" x14ac:dyDescent="0.25">
      <c r="A33" s="212" t="s">
        <v>1426</v>
      </c>
      <c r="B33" s="215">
        <v>0.31283187401807266</v>
      </c>
      <c r="C33" s="216">
        <v>0.33760000000000001</v>
      </c>
      <c r="D33" s="216">
        <v>0.34060000000000001</v>
      </c>
      <c r="E33" s="216">
        <v>0.34439999999999998</v>
      </c>
    </row>
    <row r="34" spans="1:5" ht="15" x14ac:dyDescent="0.25">
      <c r="A34" s="212" t="s">
        <v>1427</v>
      </c>
      <c r="B34" s="215">
        <v>0.45064387303414105</v>
      </c>
      <c r="C34" s="216">
        <v>0.44230000000000003</v>
      </c>
      <c r="D34" s="216">
        <v>0.43919999999999998</v>
      </c>
      <c r="E34" s="216">
        <v>0.43559999999999999</v>
      </c>
    </row>
    <row r="35" spans="1:5" ht="15.75" thickBot="1" x14ac:dyDescent="0.3">
      <c r="A35" s="217" t="s">
        <v>1428</v>
      </c>
      <c r="B35" s="218">
        <v>9.4716546388749448E-2</v>
      </c>
      <c r="C35" s="219">
        <v>7.4800000000000005E-2</v>
      </c>
      <c r="D35" s="219">
        <v>7.2099999999999997E-2</v>
      </c>
      <c r="E35" s="219">
        <v>6.9900000000000004E-2</v>
      </c>
    </row>
    <row r="36" spans="1:5" ht="13.5" thickBot="1" x14ac:dyDescent="0.25">
      <c r="B36" s="204"/>
      <c r="C36" s="205"/>
      <c r="D36" s="205"/>
      <c r="E36" s="205"/>
    </row>
    <row r="37" spans="1:5" ht="13.5" thickBot="1" x14ac:dyDescent="0.25">
      <c r="A37" s="206" t="s">
        <v>1429</v>
      </c>
      <c r="B37" s="207"/>
      <c r="C37" s="208"/>
      <c r="D37" s="208"/>
      <c r="E37" s="208"/>
    </row>
    <row r="38" spans="1:5" x14ac:dyDescent="0.2">
      <c r="A38" s="220"/>
      <c r="B38" s="210"/>
      <c r="C38" s="221"/>
      <c r="D38" s="221"/>
      <c r="E38" s="221"/>
    </row>
    <row r="39" spans="1:5" ht="15" x14ac:dyDescent="0.2">
      <c r="A39" s="222" t="s">
        <v>1430</v>
      </c>
      <c r="B39" s="223">
        <v>40</v>
      </c>
      <c r="C39" s="224">
        <v>16</v>
      </c>
      <c r="D39" s="224">
        <v>1</v>
      </c>
      <c r="E39" s="224">
        <v>15</v>
      </c>
    </row>
    <row r="40" spans="1:5" ht="15" x14ac:dyDescent="0.25">
      <c r="A40" s="225" t="s">
        <v>1431</v>
      </c>
      <c r="B40" s="215">
        <v>6.2843676355066769E-4</v>
      </c>
      <c r="C40" s="226">
        <v>2.0000000000000001E-4</v>
      </c>
      <c r="D40" s="226">
        <v>0</v>
      </c>
      <c r="E40" s="226">
        <v>2.0000000000000001E-4</v>
      </c>
    </row>
    <row r="41" spans="1:5" ht="10.5" customHeight="1" x14ac:dyDescent="0.2">
      <c r="A41" s="225"/>
      <c r="B41" s="215"/>
      <c r="C41" s="227"/>
      <c r="D41" s="227"/>
      <c r="E41" s="227"/>
    </row>
    <row r="42" spans="1:5" x14ac:dyDescent="0.2">
      <c r="A42" s="225" t="s">
        <v>1432</v>
      </c>
      <c r="B42" s="228">
        <v>6.6710223000030515</v>
      </c>
      <c r="C42" s="229">
        <v>1.3260000000000001</v>
      </c>
      <c r="D42" s="229">
        <v>3.2000000000000001E-2</v>
      </c>
      <c r="E42" s="229">
        <v>1.8440000000000001</v>
      </c>
    </row>
    <row r="43" spans="1:5" ht="16.5" customHeight="1" x14ac:dyDescent="0.2">
      <c r="A43" s="225" t="s">
        <v>1433</v>
      </c>
      <c r="B43" s="215">
        <v>7.0034991942461041E-4</v>
      </c>
      <c r="C43" s="227">
        <v>1E-4</v>
      </c>
      <c r="D43" s="227">
        <v>0</v>
      </c>
      <c r="E43" s="227">
        <v>2.0000000000000001E-4</v>
      </c>
    </row>
    <row r="44" spans="1:5" ht="15.75" customHeight="1" thickBot="1" x14ac:dyDescent="0.25">
      <c r="A44" s="230" t="s">
        <v>1434</v>
      </c>
      <c r="B44" s="231">
        <v>0.15088217000000001</v>
      </c>
      <c r="C44" s="232">
        <v>6.5000000000000002E-2</v>
      </c>
      <c r="D44" s="232">
        <v>1E-3</v>
      </c>
      <c r="E44" s="232">
        <v>6.0999999999999999E-2</v>
      </c>
    </row>
    <row r="45" spans="1:5" ht="13.5" thickBot="1" x14ac:dyDescent="0.25">
      <c r="C45" s="233"/>
      <c r="D45" s="233"/>
      <c r="E45" s="233"/>
    </row>
    <row r="46" spans="1:5" ht="13.5" thickBot="1" x14ac:dyDescent="0.25">
      <c r="A46" s="206" t="s">
        <v>1435</v>
      </c>
      <c r="B46" s="207"/>
      <c r="C46" s="208"/>
      <c r="D46" s="208"/>
      <c r="E46" s="208"/>
    </row>
    <row r="47" spans="1:5" x14ac:dyDescent="0.2">
      <c r="A47" s="177"/>
      <c r="B47" s="178"/>
      <c r="C47" s="234"/>
      <c r="D47" s="234"/>
      <c r="E47" s="234"/>
    </row>
    <row r="48" spans="1:5" ht="15" x14ac:dyDescent="0.25">
      <c r="A48" s="235" t="s">
        <v>1436</v>
      </c>
      <c r="B48" s="236">
        <v>9</v>
      </c>
      <c r="C48" s="224">
        <v>39</v>
      </c>
      <c r="D48" s="224">
        <v>39</v>
      </c>
      <c r="E48" s="224">
        <v>37</v>
      </c>
    </row>
    <row r="49" spans="1:5" ht="15" x14ac:dyDescent="0.25">
      <c r="A49" s="235" t="s">
        <v>1437</v>
      </c>
      <c r="B49" s="237">
        <v>6.4429999999999996</v>
      </c>
      <c r="C49" s="238">
        <v>6.6470000000000002</v>
      </c>
      <c r="D49" s="238">
        <v>6.6470000000000002</v>
      </c>
      <c r="E49" s="238">
        <v>6.141</v>
      </c>
    </row>
    <row r="50" spans="1:5" ht="15" x14ac:dyDescent="0.25">
      <c r="A50" s="235" t="s">
        <v>1438</v>
      </c>
      <c r="B50" s="239">
        <v>4.87</v>
      </c>
      <c r="C50" s="240">
        <v>4.03</v>
      </c>
      <c r="D50" s="240">
        <v>3.77</v>
      </c>
      <c r="E50" s="240">
        <v>3.81</v>
      </c>
    </row>
    <row r="51" spans="1:5" ht="45" x14ac:dyDescent="0.25">
      <c r="A51" s="180" t="s">
        <v>1439</v>
      </c>
      <c r="B51" s="241"/>
      <c r="C51" s="242" t="s">
        <v>1440</v>
      </c>
      <c r="D51" s="242" t="s">
        <v>1440</v>
      </c>
      <c r="E51" s="242" t="s">
        <v>1440</v>
      </c>
    </row>
    <row r="52" spans="1:5" ht="15.75" x14ac:dyDescent="0.25">
      <c r="A52" s="180" t="s">
        <v>1441</v>
      </c>
      <c r="B52" s="241"/>
      <c r="C52" s="243" t="s">
        <v>1411</v>
      </c>
      <c r="D52" s="243" t="s">
        <v>1411</v>
      </c>
      <c r="E52" s="243" t="s">
        <v>1411</v>
      </c>
    </row>
    <row r="53" spans="1:5" ht="15.75" thickBot="1" x14ac:dyDescent="0.3">
      <c r="A53" s="244" t="s">
        <v>1442</v>
      </c>
      <c r="B53" s="245"/>
      <c r="C53" s="246" t="s">
        <v>1443</v>
      </c>
      <c r="D53" s="246" t="s">
        <v>1443</v>
      </c>
      <c r="E53" s="246" t="s">
        <v>1443</v>
      </c>
    </row>
    <row r="54" spans="1:5" ht="13.5" thickBot="1" x14ac:dyDescent="0.25">
      <c r="A54" s="247"/>
      <c r="B54" s="248"/>
      <c r="C54" s="249"/>
      <c r="D54" s="249"/>
      <c r="E54" s="249"/>
    </row>
    <row r="55" spans="1:5" ht="13.5" thickBot="1" x14ac:dyDescent="0.25">
      <c r="A55" s="206" t="s">
        <v>1444</v>
      </c>
      <c r="B55" s="250"/>
      <c r="C55" s="208"/>
      <c r="D55" s="208"/>
      <c r="E55" s="208"/>
    </row>
    <row r="56" spans="1:5" ht="17.25" x14ac:dyDescent="0.25">
      <c r="A56" s="251" t="s">
        <v>1445</v>
      </c>
      <c r="B56" s="252">
        <v>0.51324776848995601</v>
      </c>
      <c r="C56" s="253">
        <v>1.02</v>
      </c>
      <c r="D56" s="253">
        <v>0.97</v>
      </c>
      <c r="E56" s="253">
        <v>1.06</v>
      </c>
    </row>
    <row r="57" spans="1:5" ht="17.25" x14ac:dyDescent="0.25">
      <c r="A57" s="254" t="s">
        <v>1446</v>
      </c>
      <c r="B57" s="252"/>
      <c r="C57" s="255">
        <v>12.128</v>
      </c>
      <c r="D57" s="255">
        <v>11.844483</v>
      </c>
      <c r="E57" s="255">
        <v>11.491</v>
      </c>
    </row>
    <row r="58" spans="1:5" ht="17.25" x14ac:dyDescent="0.2">
      <c r="A58" s="254" t="s">
        <v>1447</v>
      </c>
      <c r="B58" s="241"/>
      <c r="C58" s="238">
        <v>13.125</v>
      </c>
      <c r="D58" s="238">
        <v>12.841530000000001</v>
      </c>
      <c r="E58" s="238">
        <v>12.412000000000001</v>
      </c>
    </row>
    <row r="59" spans="1:5" ht="17.25" x14ac:dyDescent="0.2">
      <c r="A59" s="254" t="s">
        <v>1448</v>
      </c>
      <c r="B59" s="252"/>
      <c r="C59" s="256">
        <v>0.97</v>
      </c>
      <c r="D59" s="256">
        <v>0.93</v>
      </c>
      <c r="E59" s="256">
        <v>1.02</v>
      </c>
    </row>
    <row r="60" spans="1:5" ht="15" x14ac:dyDescent="0.25">
      <c r="A60" s="257" t="s">
        <v>1449</v>
      </c>
      <c r="B60" s="241"/>
      <c r="C60" s="256">
        <v>3.0000000000000027E-2</v>
      </c>
      <c r="D60" s="256">
        <v>3.0000000000000027E-2</v>
      </c>
      <c r="E60" s="256">
        <v>3.0000000000000027E-2</v>
      </c>
    </row>
    <row r="61" spans="1:5" ht="15" x14ac:dyDescent="0.25">
      <c r="A61" s="258" t="s">
        <v>1450</v>
      </c>
      <c r="B61" s="241"/>
      <c r="C61" s="256">
        <v>5.0000000000000044E-2</v>
      </c>
      <c r="D61" s="256">
        <v>5.0000000000000044E-2</v>
      </c>
      <c r="E61" s="256">
        <v>5.0000000000000044E-2</v>
      </c>
    </row>
    <row r="62" spans="1:5" ht="15" x14ac:dyDescent="0.25">
      <c r="A62" s="258" t="s">
        <v>1451</v>
      </c>
      <c r="B62" s="241"/>
      <c r="C62" s="256">
        <v>0.05</v>
      </c>
      <c r="D62" s="256">
        <v>0.05</v>
      </c>
      <c r="E62" s="256">
        <v>0.05</v>
      </c>
    </row>
    <row r="63" spans="1:5" ht="17.25" x14ac:dyDescent="0.2">
      <c r="A63" s="254" t="s">
        <v>1452</v>
      </c>
      <c r="B63" s="252"/>
      <c r="C63" s="238">
        <v>1.004</v>
      </c>
      <c r="D63" s="238">
        <v>1.0089999999999999</v>
      </c>
      <c r="E63" s="238">
        <v>0.93500000000000005</v>
      </c>
    </row>
    <row r="64" spans="1:5" ht="17.25" x14ac:dyDescent="0.2">
      <c r="A64" s="254" t="s">
        <v>1453</v>
      </c>
      <c r="B64" s="252"/>
      <c r="C64" s="238">
        <v>0.997</v>
      </c>
      <c r="D64" s="238">
        <v>0.997</v>
      </c>
      <c r="E64" s="238">
        <v>0.92100000000000004</v>
      </c>
    </row>
    <row r="65" spans="1:5" ht="17.25" x14ac:dyDescent="0.2">
      <c r="A65" s="254" t="s">
        <v>1454</v>
      </c>
      <c r="B65" s="241"/>
      <c r="C65" s="238" t="s">
        <v>1535</v>
      </c>
      <c r="D65" s="238" t="s">
        <v>1538</v>
      </c>
      <c r="E65" s="238" t="s">
        <v>1541</v>
      </c>
    </row>
    <row r="66" spans="1:5" ht="15" x14ac:dyDescent="0.25">
      <c r="A66" s="258" t="s">
        <v>1455</v>
      </c>
      <c r="B66" s="241"/>
      <c r="C66" s="240" t="s">
        <v>1413</v>
      </c>
      <c r="D66" s="240" t="s">
        <v>1413</v>
      </c>
      <c r="E66" s="240" t="s">
        <v>1413</v>
      </c>
    </row>
    <row r="67" spans="1:5" ht="51.75" x14ac:dyDescent="0.25">
      <c r="A67" s="259" t="s">
        <v>1456</v>
      </c>
      <c r="B67" s="241"/>
      <c r="C67" s="260" t="s">
        <v>1457</v>
      </c>
      <c r="D67" s="260" t="s">
        <v>1457</v>
      </c>
      <c r="E67" s="260" t="s">
        <v>1457</v>
      </c>
    </row>
    <row r="68" spans="1:5" ht="15" thickBot="1" x14ac:dyDescent="0.25">
      <c r="A68" s="261" t="s">
        <v>1458</v>
      </c>
      <c r="B68" s="262"/>
      <c r="C68" s="263" t="s">
        <v>1413</v>
      </c>
      <c r="D68" s="263" t="s">
        <v>1413</v>
      </c>
      <c r="E68" s="263" t="s">
        <v>1413</v>
      </c>
    </row>
    <row r="69" spans="1:5" x14ac:dyDescent="0.2">
      <c r="A69" s="264"/>
      <c r="B69" s="248"/>
    </row>
    <row r="70" spans="1:5" ht="17.25" customHeight="1" x14ac:dyDescent="0.2">
      <c r="A70" s="265" t="s">
        <v>1459</v>
      </c>
      <c r="B70" s="248"/>
    </row>
    <row r="71" spans="1:5" ht="15.75" customHeight="1" x14ac:dyDescent="0.2">
      <c r="A71" s="265" t="s">
        <v>1460</v>
      </c>
      <c r="B71" s="266"/>
    </row>
    <row r="72" spans="1:5" x14ac:dyDescent="0.2">
      <c r="A72" s="265" t="s">
        <v>1461</v>
      </c>
      <c r="B72" s="266"/>
    </row>
    <row r="73" spans="1:5" x14ac:dyDescent="0.2">
      <c r="A73" s="265" t="s">
        <v>1462</v>
      </c>
      <c r="B73" s="266"/>
    </row>
    <row r="74" spans="1:5" ht="5.25" customHeight="1" x14ac:dyDescent="0.2">
      <c r="A74" s="265"/>
      <c r="B74" s="266"/>
    </row>
    <row r="75" spans="1:5" x14ac:dyDescent="0.2">
      <c r="A75" s="265" t="s">
        <v>1463</v>
      </c>
    </row>
    <row r="76" spans="1:5" x14ac:dyDescent="0.2">
      <c r="A76" s="265" t="s">
        <v>1464</v>
      </c>
    </row>
    <row r="77" spans="1:5" x14ac:dyDescent="0.2">
      <c r="A77" s="265" t="s">
        <v>1465</v>
      </c>
    </row>
    <row r="78" spans="1:5" ht="5.25" customHeight="1" x14ac:dyDescent="0.2">
      <c r="A78" s="265"/>
      <c r="B78" s="266"/>
    </row>
    <row r="79" spans="1:5" x14ac:dyDescent="0.2">
      <c r="A79" s="265" t="s">
        <v>1466</v>
      </c>
    </row>
    <row r="80" spans="1:5" ht="5.25" customHeight="1" x14ac:dyDescent="0.2">
      <c r="A80" s="265"/>
      <c r="B80" s="266"/>
    </row>
    <row r="81" spans="1:2" x14ac:dyDescent="0.2">
      <c r="A81" s="265" t="s">
        <v>1467</v>
      </c>
    </row>
    <row r="82" spans="1:2" ht="5.25" customHeight="1" x14ac:dyDescent="0.2">
      <c r="A82" s="265"/>
      <c r="B82" s="266"/>
    </row>
    <row r="83" spans="1:2" x14ac:dyDescent="0.2">
      <c r="A83" s="267" t="s">
        <v>1468</v>
      </c>
    </row>
    <row r="84" spans="1:2" ht="5.25" customHeight="1" x14ac:dyDescent="0.2">
      <c r="A84" s="265"/>
      <c r="B84" s="266"/>
    </row>
    <row r="85" spans="1:2" x14ac:dyDescent="0.2">
      <c r="A85" s="265" t="s">
        <v>1469</v>
      </c>
    </row>
    <row r="86" spans="1:2" ht="5.25" customHeight="1" x14ac:dyDescent="0.2">
      <c r="A86" s="265"/>
      <c r="B86" s="266"/>
    </row>
    <row r="87" spans="1:2" x14ac:dyDescent="0.2">
      <c r="A87" s="265" t="s">
        <v>1470</v>
      </c>
    </row>
    <row r="88" spans="1:2" ht="5.25" customHeight="1" x14ac:dyDescent="0.2">
      <c r="A88" s="265"/>
      <c r="B88" s="266"/>
    </row>
    <row r="89" spans="1:2" ht="22.5" customHeight="1" x14ac:dyDescent="0.2">
      <c r="A89" s="268" t="s">
        <v>1471</v>
      </c>
    </row>
    <row r="90" spans="1:2" ht="5.25" customHeight="1" x14ac:dyDescent="0.2">
      <c r="A90" s="265"/>
      <c r="B90" s="266"/>
    </row>
    <row r="91" spans="1:2" x14ac:dyDescent="0.2">
      <c r="A91" s="265" t="s">
        <v>1472</v>
      </c>
    </row>
    <row r="92" spans="1:2" ht="5.25" customHeight="1" x14ac:dyDescent="0.2">
      <c r="A92" s="265"/>
      <c r="B92" s="266"/>
    </row>
    <row r="93" spans="1:2" x14ac:dyDescent="0.2">
      <c r="A93" s="269" t="s">
        <v>1473</v>
      </c>
    </row>
    <row r="94" spans="1:2" ht="5.25" customHeight="1" x14ac:dyDescent="0.2">
      <c r="A94" s="265"/>
      <c r="B94" s="266"/>
    </row>
    <row r="95" spans="1:2" x14ac:dyDescent="0.2">
      <c r="A95" s="269" t="s">
        <v>1474</v>
      </c>
    </row>
    <row r="96" spans="1:2" ht="5.25" customHeight="1" x14ac:dyDescent="0.2">
      <c r="A96" s="265"/>
      <c r="B96" s="266"/>
    </row>
    <row r="97" spans="1:2" ht="12.75" customHeight="1" x14ac:dyDescent="0.2">
      <c r="A97" s="269" t="s">
        <v>1475</v>
      </c>
      <c r="B97" s="266"/>
    </row>
    <row r="98" spans="1:2" ht="6" customHeight="1" x14ac:dyDescent="0.2">
      <c r="A98" s="269"/>
      <c r="B98" s="266"/>
    </row>
    <row r="99" spans="1:2" ht="6" customHeight="1" x14ac:dyDescent="0.2">
      <c r="A99" s="269"/>
      <c r="B99" s="266"/>
    </row>
    <row r="100" spans="1:2" ht="12.75" customHeight="1" x14ac:dyDescent="0.2">
      <c r="A100" s="269" t="s">
        <v>1476</v>
      </c>
      <c r="B100" s="266"/>
    </row>
    <row r="101" spans="1:2" ht="12.75" customHeight="1" x14ac:dyDescent="0.2">
      <c r="A101" s="270"/>
      <c r="B101" s="266"/>
    </row>
    <row r="102" spans="1:2" s="272" customFormat="1" ht="15" x14ac:dyDescent="0.25">
      <c r="A102" s="271"/>
      <c r="B102" s="266"/>
    </row>
    <row r="103" spans="1:2" s="272" customFormat="1" ht="15" x14ac:dyDescent="0.25">
      <c r="A103" s="271"/>
      <c r="B103" s="266"/>
    </row>
    <row r="104" spans="1:2" s="272" customFormat="1" ht="15" x14ac:dyDescent="0.25">
      <c r="A104" s="271"/>
      <c r="B104" s="266"/>
    </row>
    <row r="105" spans="1:2" s="272" customFormat="1" ht="15" x14ac:dyDescent="0.25">
      <c r="A105" s="271"/>
      <c r="B105" s="266"/>
    </row>
    <row r="106" spans="1:2" s="272" customFormat="1" ht="15" x14ac:dyDescent="0.25">
      <c r="A106" s="271"/>
      <c r="B106" s="266"/>
    </row>
    <row r="107" spans="1:2" s="272" customFormat="1" x14ac:dyDescent="0.2"/>
  </sheetData>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70" zoomScaleNormal="70" workbookViewId="0">
      <selection activeCell="F24" sqref="F2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57" t="s">
        <v>1279</v>
      </c>
      <c r="B1" s="357"/>
    </row>
    <row r="2" spans="1:13" ht="31.5" x14ac:dyDescent="0.25">
      <c r="A2" s="138" t="s">
        <v>1278</v>
      </c>
      <c r="B2" s="138"/>
      <c r="C2" s="23"/>
      <c r="D2" s="23"/>
      <c r="E2" s="23"/>
      <c r="F2" s="144" t="s">
        <v>1324</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102" t="s">
        <v>1332</v>
      </c>
      <c r="D4" s="26"/>
      <c r="E4" s="26"/>
      <c r="F4" s="23"/>
      <c r="G4" s="23"/>
      <c r="H4" s="23"/>
      <c r="I4" s="36" t="s">
        <v>1271</v>
      </c>
      <c r="J4" s="76" t="s">
        <v>948</v>
      </c>
      <c r="L4" s="23"/>
      <c r="M4" s="23"/>
    </row>
    <row r="5" spans="1:13" ht="15.75" thickBot="1" x14ac:dyDescent="0.3">
      <c r="H5" s="23"/>
      <c r="I5" s="95" t="s">
        <v>950</v>
      </c>
      <c r="J5" s="25" t="s">
        <v>951</v>
      </c>
      <c r="L5" s="23"/>
      <c r="M5" s="23"/>
    </row>
    <row r="6" spans="1:13" ht="18.75" x14ac:dyDescent="0.25">
      <c r="A6" s="29"/>
      <c r="B6" s="30" t="s">
        <v>1176</v>
      </c>
      <c r="C6" s="29"/>
      <c r="E6" s="31"/>
      <c r="F6" s="31"/>
      <c r="G6" s="31"/>
      <c r="H6" s="23"/>
      <c r="I6" s="95" t="s">
        <v>953</v>
      </c>
      <c r="J6" s="25" t="s">
        <v>954</v>
      </c>
      <c r="L6" s="23"/>
      <c r="M6" s="23"/>
    </row>
    <row r="7" spans="1:13" x14ac:dyDescent="0.25">
      <c r="B7" s="33" t="s">
        <v>1277</v>
      </c>
      <c r="H7" s="23"/>
      <c r="I7" s="95" t="s">
        <v>956</v>
      </c>
      <c r="J7" s="25" t="s">
        <v>957</v>
      </c>
      <c r="L7" s="23"/>
      <c r="M7" s="23"/>
    </row>
    <row r="8" spans="1:13" x14ac:dyDescent="0.25">
      <c r="B8" s="33" t="s">
        <v>1189</v>
      </c>
      <c r="H8" s="23"/>
      <c r="I8" s="95" t="s">
        <v>1269</v>
      </c>
      <c r="J8" s="25" t="s">
        <v>1270</v>
      </c>
      <c r="L8" s="23"/>
      <c r="M8" s="23"/>
    </row>
    <row r="9" spans="1:13" ht="15.75" thickBot="1" x14ac:dyDescent="0.3">
      <c r="B9" s="34" t="s">
        <v>1211</v>
      </c>
      <c r="H9" s="23"/>
      <c r="L9" s="23"/>
      <c r="M9" s="23"/>
    </row>
    <row r="10" spans="1:13" x14ac:dyDescent="0.25">
      <c r="B10" s="35"/>
      <c r="H10" s="23"/>
      <c r="I10" s="96" t="s">
        <v>1273</v>
      </c>
      <c r="L10" s="23"/>
      <c r="M10" s="23"/>
    </row>
    <row r="11" spans="1:13" x14ac:dyDescent="0.25">
      <c r="B11" s="35"/>
      <c r="H11" s="23"/>
      <c r="I11" s="96" t="s">
        <v>1275</v>
      </c>
      <c r="L11" s="23"/>
      <c r="M11" s="23"/>
    </row>
    <row r="12" spans="1:13" ht="37.5" x14ac:dyDescent="0.25">
      <c r="A12" s="36" t="s">
        <v>31</v>
      </c>
      <c r="B12" s="36" t="s">
        <v>1260</v>
      </c>
      <c r="C12" s="37"/>
      <c r="D12" s="37"/>
      <c r="E12" s="37"/>
      <c r="F12" s="37"/>
      <c r="G12" s="37"/>
      <c r="H12" s="23"/>
      <c r="L12" s="23"/>
      <c r="M12" s="23"/>
    </row>
    <row r="13" spans="1:13" ht="15" customHeight="1" x14ac:dyDescent="0.25">
      <c r="A13" s="44"/>
      <c r="B13" s="45" t="s">
        <v>1188</v>
      </c>
      <c r="C13" s="44" t="s">
        <v>1259</v>
      </c>
      <c r="D13" s="44" t="s">
        <v>1272</v>
      </c>
      <c r="E13" s="46"/>
      <c r="F13" s="47"/>
      <c r="G13" s="47"/>
      <c r="H13" s="23"/>
      <c r="L13" s="23"/>
      <c r="M13" s="23"/>
    </row>
    <row r="14" spans="1:13" x14ac:dyDescent="0.25">
      <c r="A14" s="25" t="s">
        <v>1177</v>
      </c>
      <c r="B14" s="42" t="s">
        <v>1143</v>
      </c>
      <c r="C14" s="93" t="s">
        <v>1253</v>
      </c>
      <c r="D14" s="93" t="s">
        <v>1253</v>
      </c>
      <c r="E14" s="31"/>
      <c r="F14" s="31"/>
      <c r="G14" s="31"/>
      <c r="H14" s="23"/>
      <c r="L14" s="23"/>
      <c r="M14" s="23"/>
    </row>
    <row r="15" spans="1:13" x14ac:dyDescent="0.25">
      <c r="A15" s="25" t="s">
        <v>1178</v>
      </c>
      <c r="B15" s="42" t="s">
        <v>428</v>
      </c>
      <c r="C15" s="103" t="s">
        <v>1334</v>
      </c>
      <c r="D15" s="351" t="s">
        <v>1477</v>
      </c>
      <c r="E15" s="31"/>
      <c r="F15" s="31"/>
      <c r="G15" s="31"/>
      <c r="H15" s="23"/>
      <c r="L15" s="23"/>
      <c r="M15" s="23"/>
    </row>
    <row r="16" spans="1:13" x14ac:dyDescent="0.25">
      <c r="A16" s="25" t="s">
        <v>1179</v>
      </c>
      <c r="B16" s="42" t="s">
        <v>1144</v>
      </c>
      <c r="C16" s="103" t="s">
        <v>1478</v>
      </c>
      <c r="D16" s="103" t="s">
        <v>1478</v>
      </c>
      <c r="E16" s="31"/>
      <c r="F16" s="31"/>
      <c r="G16" s="31"/>
      <c r="H16" s="23"/>
      <c r="L16" s="23"/>
      <c r="M16" s="23"/>
    </row>
    <row r="17" spans="1:13" x14ac:dyDescent="0.25">
      <c r="A17" s="25" t="s">
        <v>1180</v>
      </c>
      <c r="B17" s="42" t="s">
        <v>1145</v>
      </c>
      <c r="C17" s="103" t="s">
        <v>1478</v>
      </c>
      <c r="D17" s="103" t="s">
        <v>1478</v>
      </c>
      <c r="E17" s="31"/>
      <c r="F17" s="31"/>
      <c r="G17" s="31"/>
      <c r="H17" s="23"/>
      <c r="L17" s="23"/>
      <c r="M17" s="23"/>
    </row>
    <row r="18" spans="1:13" x14ac:dyDescent="0.25">
      <c r="A18" s="25" t="s">
        <v>1181</v>
      </c>
      <c r="B18" s="42" t="s">
        <v>1146</v>
      </c>
      <c r="C18" s="103" t="s">
        <v>1334</v>
      </c>
      <c r="D18" s="351" t="s">
        <v>1477</v>
      </c>
      <c r="E18" s="31"/>
      <c r="F18" s="31"/>
      <c r="G18" s="31"/>
      <c r="H18" s="23"/>
      <c r="L18" s="23"/>
      <c r="M18" s="23"/>
    </row>
    <row r="19" spans="1:13" x14ac:dyDescent="0.25">
      <c r="A19" s="25" t="s">
        <v>1182</v>
      </c>
      <c r="B19" s="42" t="s">
        <v>1147</v>
      </c>
      <c r="C19" s="103" t="s">
        <v>1478</v>
      </c>
      <c r="D19" s="103" t="s">
        <v>1478</v>
      </c>
      <c r="E19" s="31"/>
      <c r="F19" s="31"/>
      <c r="G19" s="31"/>
      <c r="H19" s="23"/>
      <c r="L19" s="23"/>
      <c r="M19" s="23"/>
    </row>
    <row r="20" spans="1:13" x14ac:dyDescent="0.25">
      <c r="A20" s="25" t="s">
        <v>1183</v>
      </c>
      <c r="B20" s="42" t="s">
        <v>1148</v>
      </c>
      <c r="C20" s="103" t="s">
        <v>1334</v>
      </c>
      <c r="D20" s="351" t="s">
        <v>1477</v>
      </c>
      <c r="E20" s="31"/>
      <c r="F20" s="31"/>
      <c r="G20" s="31"/>
      <c r="H20" s="23"/>
      <c r="L20" s="23"/>
      <c r="M20" s="23"/>
    </row>
    <row r="21" spans="1:13" x14ac:dyDescent="0.25">
      <c r="A21" s="25" t="s">
        <v>1184</v>
      </c>
      <c r="B21" s="42" t="s">
        <v>1149</v>
      </c>
      <c r="C21" s="103" t="s">
        <v>1478</v>
      </c>
      <c r="D21" s="103" t="s">
        <v>1478</v>
      </c>
      <c r="E21" s="31"/>
      <c r="F21" s="31"/>
      <c r="G21" s="31"/>
      <c r="H21" s="23"/>
      <c r="L21" s="23"/>
      <c r="M21" s="23"/>
    </row>
    <row r="22" spans="1:13" x14ac:dyDescent="0.25">
      <c r="A22" s="25" t="s">
        <v>1185</v>
      </c>
      <c r="B22" s="42" t="s">
        <v>1150</v>
      </c>
      <c r="C22" s="103" t="s">
        <v>1478</v>
      </c>
      <c r="D22" s="103" t="s">
        <v>1478</v>
      </c>
      <c r="E22" s="31"/>
      <c r="F22" s="31"/>
      <c r="G22" s="31"/>
      <c r="H22" s="23"/>
      <c r="L22" s="23"/>
      <c r="M22" s="23"/>
    </row>
    <row r="23" spans="1:13" x14ac:dyDescent="0.25">
      <c r="A23" s="25" t="s">
        <v>1186</v>
      </c>
      <c r="B23" s="42" t="s">
        <v>1255</v>
      </c>
      <c r="C23" s="103" t="s">
        <v>1478</v>
      </c>
      <c r="D23" s="103" t="s">
        <v>1478</v>
      </c>
      <c r="E23" s="31"/>
      <c r="F23" s="31"/>
      <c r="G23" s="31"/>
      <c r="H23" s="23"/>
      <c r="L23" s="23"/>
      <c r="M23" s="23"/>
    </row>
    <row r="24" spans="1:13" x14ac:dyDescent="0.25">
      <c r="A24" s="25" t="s">
        <v>1257</v>
      </c>
      <c r="B24" s="42" t="s">
        <v>1256</v>
      </c>
      <c r="C24" s="103" t="s">
        <v>1479</v>
      </c>
      <c r="D24" s="103" t="s">
        <v>957</v>
      </c>
      <c r="E24" s="31"/>
      <c r="F24" s="31"/>
      <c r="G24" s="31"/>
      <c r="H24" s="23"/>
      <c r="L24" s="23"/>
      <c r="M24" s="23"/>
    </row>
    <row r="25" spans="1:13" outlineLevel="1" x14ac:dyDescent="0.25">
      <c r="A25" s="25" t="s">
        <v>1187</v>
      </c>
      <c r="B25" s="40"/>
      <c r="E25" s="31"/>
      <c r="F25" s="31"/>
      <c r="G25" s="31"/>
      <c r="H25" s="23"/>
      <c r="L25" s="23"/>
      <c r="M25" s="23"/>
    </row>
    <row r="26" spans="1:13" outlineLevel="1" x14ac:dyDescent="0.25">
      <c r="A26" s="25" t="s">
        <v>1190</v>
      </c>
      <c r="B26" s="40"/>
      <c r="E26" s="31"/>
      <c r="F26" s="31"/>
      <c r="G26" s="31"/>
      <c r="H26" s="23"/>
      <c r="L26" s="23"/>
      <c r="M26" s="23"/>
    </row>
    <row r="27" spans="1:13" outlineLevel="1" x14ac:dyDescent="0.25">
      <c r="A27" s="25" t="s">
        <v>1191</v>
      </c>
      <c r="B27" s="40"/>
      <c r="E27" s="31"/>
      <c r="F27" s="31"/>
      <c r="G27" s="31"/>
      <c r="H27" s="23"/>
      <c r="L27" s="23"/>
      <c r="M27" s="23"/>
    </row>
    <row r="28" spans="1:13" outlineLevel="1" x14ac:dyDescent="0.25">
      <c r="A28" s="25" t="s">
        <v>1192</v>
      </c>
      <c r="B28" s="40"/>
      <c r="E28" s="31"/>
      <c r="F28" s="31"/>
      <c r="G28" s="31"/>
      <c r="H28" s="23"/>
      <c r="L28" s="23"/>
      <c r="M28" s="23"/>
    </row>
    <row r="29" spans="1:13" outlineLevel="1" x14ac:dyDescent="0.25">
      <c r="A29" s="25" t="s">
        <v>1193</v>
      </c>
      <c r="B29" s="40"/>
      <c r="E29" s="31"/>
      <c r="F29" s="31"/>
      <c r="G29" s="31"/>
      <c r="H29" s="23"/>
      <c r="L29" s="23"/>
      <c r="M29" s="23"/>
    </row>
    <row r="30" spans="1:13" outlineLevel="1" x14ac:dyDescent="0.25">
      <c r="A30" s="25" t="s">
        <v>1194</v>
      </c>
      <c r="B30" s="40"/>
      <c r="E30" s="31"/>
      <c r="F30" s="31"/>
      <c r="G30" s="31"/>
      <c r="H30" s="23"/>
      <c r="L30" s="23"/>
      <c r="M30" s="23"/>
    </row>
    <row r="31" spans="1:13" outlineLevel="1" x14ac:dyDescent="0.25">
      <c r="A31" s="25" t="s">
        <v>1195</v>
      </c>
      <c r="B31" s="40"/>
      <c r="E31" s="31"/>
      <c r="F31" s="31"/>
      <c r="G31" s="31"/>
      <c r="H31" s="23"/>
      <c r="L31" s="23"/>
      <c r="M31" s="23"/>
    </row>
    <row r="32" spans="1:13" outlineLevel="1" x14ac:dyDescent="0.25">
      <c r="A32" s="25" t="s">
        <v>1196</v>
      </c>
      <c r="B32" s="40"/>
      <c r="E32" s="31"/>
      <c r="F32" s="31"/>
      <c r="G32" s="31"/>
      <c r="H32" s="23"/>
      <c r="L32" s="23"/>
      <c r="M32" s="23"/>
    </row>
    <row r="33" spans="1:13" ht="18.75" x14ac:dyDescent="0.25">
      <c r="A33" s="37"/>
      <c r="B33" s="36" t="s">
        <v>1189</v>
      </c>
      <c r="C33" s="37"/>
      <c r="D33" s="37"/>
      <c r="E33" s="37"/>
      <c r="F33" s="37"/>
      <c r="G33" s="37"/>
      <c r="H33" s="23"/>
      <c r="L33" s="23"/>
      <c r="M33" s="23"/>
    </row>
    <row r="34" spans="1:13" ht="15" customHeight="1" x14ac:dyDescent="0.25">
      <c r="A34" s="44"/>
      <c r="B34" s="45" t="s">
        <v>1151</v>
      </c>
      <c r="C34" s="44" t="s">
        <v>1267</v>
      </c>
      <c r="D34" s="44" t="s">
        <v>1272</v>
      </c>
      <c r="E34" s="44" t="s">
        <v>1152</v>
      </c>
      <c r="F34" s="47"/>
      <c r="G34" s="47"/>
      <c r="H34" s="23"/>
      <c r="L34" s="23"/>
      <c r="M34" s="23"/>
    </row>
    <row r="35" spans="1:13" x14ac:dyDescent="0.25">
      <c r="A35" s="25" t="s">
        <v>1212</v>
      </c>
      <c r="B35" s="93" t="s">
        <v>1253</v>
      </c>
      <c r="C35" s="93" t="s">
        <v>1268</v>
      </c>
      <c r="D35" s="93" t="s">
        <v>1254</v>
      </c>
      <c r="E35" s="93" t="s">
        <v>1252</v>
      </c>
      <c r="F35" s="94"/>
      <c r="G35" s="94"/>
      <c r="H35" s="23"/>
      <c r="L35" s="23"/>
      <c r="M35" s="23"/>
    </row>
    <row r="36" spans="1:13" x14ac:dyDescent="0.25">
      <c r="A36" s="25" t="s">
        <v>1213</v>
      </c>
      <c r="B36" s="103" t="s">
        <v>1334</v>
      </c>
      <c r="D36" s="351" t="s">
        <v>1477</v>
      </c>
      <c r="E36" s="25" t="s">
        <v>1480</v>
      </c>
      <c r="H36" s="23"/>
      <c r="L36" s="23"/>
      <c r="M36" s="23"/>
    </row>
    <row r="37" spans="1:13" ht="14.45" x14ac:dyDescent="0.3">
      <c r="A37" s="25" t="s">
        <v>1214</v>
      </c>
      <c r="B37" s="42" t="s">
        <v>1153</v>
      </c>
      <c r="C37" s="25" t="s">
        <v>33</v>
      </c>
      <c r="D37" s="25" t="s">
        <v>33</v>
      </c>
      <c r="E37" s="25" t="s">
        <v>33</v>
      </c>
      <c r="H37" s="23"/>
      <c r="L37" s="23"/>
      <c r="M37" s="23"/>
    </row>
    <row r="38" spans="1:13" x14ac:dyDescent="0.25">
      <c r="A38" s="25" t="s">
        <v>1215</v>
      </c>
      <c r="B38" s="42" t="s">
        <v>1154</v>
      </c>
      <c r="C38" s="25" t="s">
        <v>33</v>
      </c>
      <c r="D38" s="25" t="s">
        <v>33</v>
      </c>
      <c r="E38" s="25" t="s">
        <v>33</v>
      </c>
      <c r="H38" s="23"/>
      <c r="L38" s="23"/>
      <c r="M38" s="23"/>
    </row>
    <row r="39" spans="1:13" x14ac:dyDescent="0.25">
      <c r="A39" s="25" t="s">
        <v>1216</v>
      </c>
      <c r="B39" s="42" t="s">
        <v>1155</v>
      </c>
      <c r="C39" s="25" t="s">
        <v>33</v>
      </c>
      <c r="D39" s="25" t="s">
        <v>33</v>
      </c>
      <c r="E39" s="25" t="s">
        <v>33</v>
      </c>
      <c r="H39" s="23"/>
      <c r="L39" s="23"/>
      <c r="M39" s="23"/>
    </row>
    <row r="40" spans="1:13" x14ac:dyDescent="0.25">
      <c r="A40" s="25" t="s">
        <v>1217</v>
      </c>
      <c r="B40" s="42" t="s">
        <v>1156</v>
      </c>
      <c r="C40" s="25" t="s">
        <v>33</v>
      </c>
      <c r="D40" s="25" t="s">
        <v>33</v>
      </c>
      <c r="E40" s="25" t="s">
        <v>33</v>
      </c>
      <c r="H40" s="23"/>
      <c r="L40" s="23"/>
      <c r="M40" s="23"/>
    </row>
    <row r="41" spans="1:13" x14ac:dyDescent="0.25">
      <c r="A41" s="25" t="s">
        <v>1218</v>
      </c>
      <c r="B41" s="42" t="s">
        <v>1157</v>
      </c>
      <c r="C41" s="25" t="s">
        <v>33</v>
      </c>
      <c r="D41" s="25" t="s">
        <v>33</v>
      </c>
      <c r="E41" s="25" t="s">
        <v>33</v>
      </c>
      <c r="H41" s="23"/>
      <c r="L41" s="23"/>
      <c r="M41" s="23"/>
    </row>
    <row r="42" spans="1:13" x14ac:dyDescent="0.25">
      <c r="A42" s="25" t="s">
        <v>1219</v>
      </c>
      <c r="B42" s="42" t="s">
        <v>1158</v>
      </c>
      <c r="C42" s="25" t="s">
        <v>33</v>
      </c>
      <c r="D42" s="25" t="s">
        <v>33</v>
      </c>
      <c r="E42" s="25" t="s">
        <v>33</v>
      </c>
      <c r="H42" s="23"/>
      <c r="L42" s="23"/>
      <c r="M42" s="23"/>
    </row>
    <row r="43" spans="1:13" x14ac:dyDescent="0.25">
      <c r="A43" s="25" t="s">
        <v>1220</v>
      </c>
      <c r="B43" s="42" t="s">
        <v>1159</v>
      </c>
      <c r="C43" s="25" t="s">
        <v>33</v>
      </c>
      <c r="D43" s="25" t="s">
        <v>33</v>
      </c>
      <c r="E43" s="25" t="s">
        <v>33</v>
      </c>
      <c r="H43" s="23"/>
      <c r="L43" s="23"/>
      <c r="M43" s="23"/>
    </row>
    <row r="44" spans="1:13" x14ac:dyDescent="0.25">
      <c r="A44" s="25" t="s">
        <v>1221</v>
      </c>
      <c r="B44" s="42" t="s">
        <v>1160</v>
      </c>
      <c r="C44" s="25" t="s">
        <v>33</v>
      </c>
      <c r="D44" s="25" t="s">
        <v>33</v>
      </c>
      <c r="E44" s="25" t="s">
        <v>33</v>
      </c>
      <c r="H44" s="23"/>
      <c r="L44" s="23"/>
      <c r="M44" s="23"/>
    </row>
    <row r="45" spans="1:13" x14ac:dyDescent="0.25">
      <c r="A45" s="25" t="s">
        <v>1222</v>
      </c>
      <c r="B45" s="42" t="s">
        <v>1161</v>
      </c>
      <c r="C45" s="25" t="s">
        <v>33</v>
      </c>
      <c r="D45" s="25" t="s">
        <v>33</v>
      </c>
      <c r="E45" s="25" t="s">
        <v>33</v>
      </c>
      <c r="H45" s="23"/>
      <c r="L45" s="23"/>
      <c r="M45" s="23"/>
    </row>
    <row r="46" spans="1:13" x14ac:dyDescent="0.25">
      <c r="A46" s="25" t="s">
        <v>1223</v>
      </c>
      <c r="B46" s="42" t="s">
        <v>1162</v>
      </c>
      <c r="C46" s="25" t="s">
        <v>33</v>
      </c>
      <c r="D46" s="25" t="s">
        <v>33</v>
      </c>
      <c r="E46" s="25" t="s">
        <v>33</v>
      </c>
      <c r="H46" s="23"/>
      <c r="L46" s="23"/>
      <c r="M46" s="23"/>
    </row>
    <row r="47" spans="1:13" x14ac:dyDescent="0.25">
      <c r="A47" s="25" t="s">
        <v>1224</v>
      </c>
      <c r="B47" s="42" t="s">
        <v>1163</v>
      </c>
      <c r="C47" s="25" t="s">
        <v>33</v>
      </c>
      <c r="D47" s="25" t="s">
        <v>33</v>
      </c>
      <c r="E47" s="25" t="s">
        <v>33</v>
      </c>
      <c r="H47" s="23"/>
      <c r="L47" s="23"/>
      <c r="M47" s="23"/>
    </row>
    <row r="48" spans="1:13" x14ac:dyDescent="0.25">
      <c r="A48" s="25" t="s">
        <v>1225</v>
      </c>
      <c r="B48" s="42" t="s">
        <v>1164</v>
      </c>
      <c r="C48" s="25" t="s">
        <v>33</v>
      </c>
      <c r="D48" s="25" t="s">
        <v>33</v>
      </c>
      <c r="E48" s="25" t="s">
        <v>33</v>
      </c>
      <c r="H48" s="23"/>
      <c r="L48" s="23"/>
      <c r="M48" s="23"/>
    </row>
    <row r="49" spans="1:13" x14ac:dyDescent="0.25">
      <c r="A49" s="25" t="s">
        <v>1226</v>
      </c>
      <c r="B49" s="42" t="s">
        <v>1165</v>
      </c>
      <c r="C49" s="25" t="s">
        <v>33</v>
      </c>
      <c r="D49" s="25" t="s">
        <v>33</v>
      </c>
      <c r="E49" s="25" t="s">
        <v>33</v>
      </c>
      <c r="H49" s="23"/>
      <c r="L49" s="23"/>
      <c r="M49" s="23"/>
    </row>
    <row r="50" spans="1:13" x14ac:dyDescent="0.25">
      <c r="A50" s="25" t="s">
        <v>1227</v>
      </c>
      <c r="B50" s="42" t="s">
        <v>1166</v>
      </c>
      <c r="C50" s="25" t="s">
        <v>33</v>
      </c>
      <c r="D50" s="25" t="s">
        <v>33</v>
      </c>
      <c r="E50" s="25" t="s">
        <v>33</v>
      </c>
      <c r="H50" s="23"/>
      <c r="L50" s="23"/>
      <c r="M50" s="23"/>
    </row>
    <row r="51" spans="1:13" x14ac:dyDescent="0.25">
      <c r="A51" s="25" t="s">
        <v>1228</v>
      </c>
      <c r="B51" s="42" t="s">
        <v>1167</v>
      </c>
      <c r="C51" s="25" t="s">
        <v>33</v>
      </c>
      <c r="D51" s="25" t="s">
        <v>33</v>
      </c>
      <c r="E51" s="25" t="s">
        <v>33</v>
      </c>
      <c r="H51" s="23"/>
      <c r="L51" s="23"/>
      <c r="M51" s="23"/>
    </row>
    <row r="52" spans="1:13" x14ac:dyDescent="0.25">
      <c r="A52" s="25" t="s">
        <v>1229</v>
      </c>
      <c r="B52" s="42" t="s">
        <v>1168</v>
      </c>
      <c r="C52" s="25" t="s">
        <v>33</v>
      </c>
      <c r="D52" s="25" t="s">
        <v>33</v>
      </c>
      <c r="E52" s="25" t="s">
        <v>33</v>
      </c>
      <c r="H52" s="23"/>
      <c r="L52" s="23"/>
      <c r="M52" s="23"/>
    </row>
    <row r="53" spans="1:13" x14ac:dyDescent="0.25">
      <c r="A53" s="25" t="s">
        <v>1230</v>
      </c>
      <c r="B53" s="42" t="s">
        <v>1169</v>
      </c>
      <c r="C53" s="25" t="s">
        <v>33</v>
      </c>
      <c r="D53" s="25" t="s">
        <v>33</v>
      </c>
      <c r="E53" s="25" t="s">
        <v>33</v>
      </c>
      <c r="H53" s="23"/>
      <c r="L53" s="23"/>
      <c r="M53" s="23"/>
    </row>
    <row r="54" spans="1:13" x14ac:dyDescent="0.25">
      <c r="A54" s="25" t="s">
        <v>1231</v>
      </c>
      <c r="B54" s="42" t="s">
        <v>1170</v>
      </c>
      <c r="C54" s="25" t="s">
        <v>33</v>
      </c>
      <c r="D54" s="25" t="s">
        <v>33</v>
      </c>
      <c r="E54" s="25" t="s">
        <v>33</v>
      </c>
      <c r="H54" s="23"/>
      <c r="L54" s="23"/>
      <c r="M54" s="23"/>
    </row>
    <row r="55" spans="1:13" x14ac:dyDescent="0.25">
      <c r="A55" s="25" t="s">
        <v>1232</v>
      </c>
      <c r="B55" s="42" t="s">
        <v>1171</v>
      </c>
      <c r="C55" s="25" t="s">
        <v>33</v>
      </c>
      <c r="D55" s="25" t="s">
        <v>33</v>
      </c>
      <c r="E55" s="25" t="s">
        <v>33</v>
      </c>
      <c r="H55" s="23"/>
      <c r="L55" s="23"/>
      <c r="M55" s="23"/>
    </row>
    <row r="56" spans="1:13" x14ac:dyDescent="0.25">
      <c r="A56" s="25" t="s">
        <v>1233</v>
      </c>
      <c r="B56" s="42" t="s">
        <v>1172</v>
      </c>
      <c r="C56" s="25" t="s">
        <v>33</v>
      </c>
      <c r="D56" s="25" t="s">
        <v>33</v>
      </c>
      <c r="E56" s="25" t="s">
        <v>33</v>
      </c>
      <c r="H56" s="23"/>
      <c r="L56" s="23"/>
      <c r="M56" s="23"/>
    </row>
    <row r="57" spans="1:13" x14ac:dyDescent="0.25">
      <c r="A57" s="25" t="s">
        <v>1234</v>
      </c>
      <c r="B57" s="42" t="s">
        <v>1173</v>
      </c>
      <c r="C57" s="25" t="s">
        <v>33</v>
      </c>
      <c r="D57" s="25" t="s">
        <v>33</v>
      </c>
      <c r="E57" s="25" t="s">
        <v>33</v>
      </c>
      <c r="H57" s="23"/>
      <c r="L57" s="23"/>
      <c r="M57" s="23"/>
    </row>
    <row r="58" spans="1:13" x14ac:dyDescent="0.25">
      <c r="A58" s="25" t="s">
        <v>1235</v>
      </c>
      <c r="B58" s="42" t="s">
        <v>1174</v>
      </c>
      <c r="C58" s="25" t="s">
        <v>33</v>
      </c>
      <c r="D58" s="25" t="s">
        <v>33</v>
      </c>
      <c r="E58" s="25" t="s">
        <v>33</v>
      </c>
      <c r="H58" s="23"/>
      <c r="L58" s="23"/>
      <c r="M58" s="23"/>
    </row>
    <row r="59" spans="1:13" x14ac:dyDescent="0.25">
      <c r="A59" s="25" t="s">
        <v>1236</v>
      </c>
      <c r="B59" s="42" t="s">
        <v>1175</v>
      </c>
      <c r="C59" s="25" t="s">
        <v>33</v>
      </c>
      <c r="D59" s="25" t="s">
        <v>33</v>
      </c>
      <c r="E59" s="25" t="s">
        <v>33</v>
      </c>
      <c r="H59" s="23"/>
      <c r="L59" s="23"/>
      <c r="M59" s="23"/>
    </row>
    <row r="60" spans="1:13" outlineLevel="1" x14ac:dyDescent="0.25">
      <c r="A60" s="25" t="s">
        <v>1197</v>
      </c>
      <c r="B60" s="42"/>
      <c r="E60" s="42"/>
      <c r="F60" s="42"/>
      <c r="G60" s="42"/>
      <c r="H60" s="23"/>
      <c r="L60" s="23"/>
      <c r="M60" s="23"/>
    </row>
    <row r="61" spans="1:13" outlineLevel="1" x14ac:dyDescent="0.25">
      <c r="A61" s="25" t="s">
        <v>1198</v>
      </c>
      <c r="B61" s="42"/>
      <c r="E61" s="42"/>
      <c r="F61" s="42"/>
      <c r="G61" s="42"/>
      <c r="H61" s="23"/>
      <c r="L61" s="23"/>
      <c r="M61" s="23"/>
    </row>
    <row r="62" spans="1:13" outlineLevel="1" x14ac:dyDescent="0.25">
      <c r="A62" s="25" t="s">
        <v>1199</v>
      </c>
      <c r="B62" s="42"/>
      <c r="E62" s="42"/>
      <c r="F62" s="42"/>
      <c r="G62" s="42"/>
      <c r="H62" s="23"/>
      <c r="L62" s="23"/>
      <c r="M62" s="23"/>
    </row>
    <row r="63" spans="1:13" outlineLevel="1" x14ac:dyDescent="0.25">
      <c r="A63" s="25" t="s">
        <v>1200</v>
      </c>
      <c r="B63" s="42"/>
      <c r="E63" s="42"/>
      <c r="F63" s="42"/>
      <c r="G63" s="42"/>
      <c r="H63" s="23"/>
      <c r="L63" s="23"/>
      <c r="M63" s="23"/>
    </row>
    <row r="64" spans="1:13" outlineLevel="1" x14ac:dyDescent="0.25">
      <c r="A64" s="25" t="s">
        <v>1201</v>
      </c>
      <c r="B64" s="42"/>
      <c r="E64" s="42"/>
      <c r="F64" s="42"/>
      <c r="G64" s="42"/>
      <c r="H64" s="23"/>
      <c r="L64" s="23"/>
      <c r="M64" s="23"/>
    </row>
    <row r="65" spans="1:14" outlineLevel="1" x14ac:dyDescent="0.25">
      <c r="A65" s="25" t="s">
        <v>1202</v>
      </c>
      <c r="B65" s="42"/>
      <c r="E65" s="42"/>
      <c r="F65" s="42"/>
      <c r="G65" s="42"/>
      <c r="H65" s="23"/>
      <c r="L65" s="23"/>
      <c r="M65" s="23"/>
    </row>
    <row r="66" spans="1:14" outlineLevel="1" x14ac:dyDescent="0.25">
      <c r="A66" s="25" t="s">
        <v>1203</v>
      </c>
      <c r="B66" s="42"/>
      <c r="E66" s="42"/>
      <c r="F66" s="42"/>
      <c r="G66" s="42"/>
      <c r="H66" s="23"/>
      <c r="L66" s="23"/>
      <c r="M66" s="23"/>
    </row>
    <row r="67" spans="1:14" outlineLevel="1" x14ac:dyDescent="0.25">
      <c r="A67" s="25" t="s">
        <v>1204</v>
      </c>
      <c r="B67" s="42"/>
      <c r="E67" s="42"/>
      <c r="F67" s="42"/>
      <c r="G67" s="42"/>
      <c r="H67" s="23"/>
      <c r="L67" s="23"/>
      <c r="M67" s="23"/>
    </row>
    <row r="68" spans="1:14" outlineLevel="1" x14ac:dyDescent="0.25">
      <c r="A68" s="25" t="s">
        <v>1205</v>
      </c>
      <c r="B68" s="42"/>
      <c r="E68" s="42"/>
      <c r="F68" s="42"/>
      <c r="G68" s="42"/>
      <c r="H68" s="23"/>
      <c r="L68" s="23"/>
      <c r="M68" s="23"/>
    </row>
    <row r="69" spans="1:14" outlineLevel="1" x14ac:dyDescent="0.25">
      <c r="A69" s="25" t="s">
        <v>1206</v>
      </c>
      <c r="B69" s="42"/>
      <c r="E69" s="42"/>
      <c r="F69" s="42"/>
      <c r="G69" s="42"/>
      <c r="H69" s="23"/>
      <c r="L69" s="23"/>
      <c r="M69" s="23"/>
    </row>
    <row r="70" spans="1:14" outlineLevel="1" x14ac:dyDescent="0.25">
      <c r="A70" s="25" t="s">
        <v>1207</v>
      </c>
      <c r="B70" s="42"/>
      <c r="E70" s="42"/>
      <c r="F70" s="42"/>
      <c r="G70" s="42"/>
      <c r="H70" s="23"/>
      <c r="L70" s="23"/>
      <c r="M70" s="23"/>
    </row>
    <row r="71" spans="1:14" outlineLevel="1" x14ac:dyDescent="0.25">
      <c r="A71" s="25" t="s">
        <v>1208</v>
      </c>
      <c r="B71" s="42"/>
      <c r="E71" s="42"/>
      <c r="F71" s="42"/>
      <c r="G71" s="42"/>
      <c r="H71" s="23"/>
      <c r="L71" s="23"/>
      <c r="M71" s="23"/>
    </row>
    <row r="72" spans="1:14" outlineLevel="1" x14ac:dyDescent="0.25">
      <c r="A72" s="25" t="s">
        <v>1209</v>
      </c>
      <c r="B72" s="42"/>
      <c r="E72" s="42"/>
      <c r="F72" s="42"/>
      <c r="G72" s="42"/>
      <c r="H72" s="23"/>
      <c r="L72" s="23"/>
      <c r="M72" s="23"/>
    </row>
    <row r="73" spans="1:14" ht="37.5" x14ac:dyDescent="0.25">
      <c r="A73" s="37"/>
      <c r="B73" s="36" t="s">
        <v>1211</v>
      </c>
      <c r="C73" s="37"/>
      <c r="D73" s="37"/>
      <c r="E73" s="37"/>
      <c r="F73" s="37"/>
      <c r="G73" s="37"/>
      <c r="H73" s="23"/>
    </row>
    <row r="74" spans="1:14" ht="15" customHeight="1" x14ac:dyDescent="0.25">
      <c r="A74" s="44"/>
      <c r="B74" s="45" t="s">
        <v>910</v>
      </c>
      <c r="C74" s="44" t="s">
        <v>1276</v>
      </c>
      <c r="D74" s="44"/>
      <c r="E74" s="47"/>
      <c r="F74" s="47"/>
      <c r="G74" s="47"/>
      <c r="H74" s="55"/>
      <c r="I74" s="55"/>
      <c r="J74" s="55"/>
      <c r="K74" s="55"/>
      <c r="L74" s="55"/>
      <c r="M74" s="55"/>
      <c r="N74" s="55"/>
    </row>
    <row r="75" spans="1:14" x14ac:dyDescent="0.25">
      <c r="A75" s="25" t="s">
        <v>1237</v>
      </c>
      <c r="B75" s="25" t="s">
        <v>1258</v>
      </c>
      <c r="C75" s="103">
        <v>83.68</v>
      </c>
      <c r="H75" s="23"/>
    </row>
    <row r="76" spans="1:14" x14ac:dyDescent="0.25">
      <c r="A76" s="25" t="s">
        <v>1238</v>
      </c>
      <c r="B76" s="25" t="s">
        <v>1274</v>
      </c>
      <c r="C76" s="25">
        <v>256.29000000000002</v>
      </c>
      <c r="H76" s="23"/>
    </row>
    <row r="77" spans="1:14" outlineLevel="1" x14ac:dyDescent="0.25">
      <c r="A77" s="25" t="s">
        <v>1239</v>
      </c>
      <c r="B77" s="103" t="s">
        <v>1481</v>
      </c>
      <c r="C77" s="25">
        <v>105.03</v>
      </c>
      <c r="H77" s="23"/>
    </row>
    <row r="78" spans="1:14" outlineLevel="1" x14ac:dyDescent="0.25">
      <c r="A78" s="25" t="s">
        <v>1240</v>
      </c>
      <c r="B78" s="103" t="s">
        <v>1482</v>
      </c>
      <c r="C78" s="25">
        <v>27.18</v>
      </c>
      <c r="H78" s="23"/>
    </row>
    <row r="79" spans="1:14" outlineLevel="1" x14ac:dyDescent="0.25">
      <c r="A79" s="25" t="s">
        <v>1241</v>
      </c>
      <c r="B79" s="103" t="s">
        <v>1483</v>
      </c>
      <c r="C79" s="25">
        <v>35.380000000000003</v>
      </c>
      <c r="H79" s="23"/>
    </row>
    <row r="80" spans="1:14" outlineLevel="1" x14ac:dyDescent="0.25">
      <c r="A80" s="25" t="s">
        <v>1242</v>
      </c>
      <c r="H80" s="23"/>
    </row>
    <row r="81" spans="1:8" x14ac:dyDescent="0.25">
      <c r="A81" s="44"/>
      <c r="B81" s="45" t="s">
        <v>1243</v>
      </c>
      <c r="C81" s="44" t="s">
        <v>510</v>
      </c>
      <c r="D81" s="44" t="s">
        <v>511</v>
      </c>
      <c r="E81" s="47" t="s">
        <v>911</v>
      </c>
      <c r="F81" s="47" t="s">
        <v>912</v>
      </c>
      <c r="G81" s="47" t="s">
        <v>1266</v>
      </c>
      <c r="H81" s="23"/>
    </row>
    <row r="82" spans="1:8" x14ac:dyDescent="0.25">
      <c r="A82" s="25" t="s">
        <v>1244</v>
      </c>
      <c r="B82" s="25" t="s">
        <v>1326</v>
      </c>
      <c r="C82" s="349">
        <v>4.0000000000000001E-3</v>
      </c>
      <c r="D82" s="103" t="s">
        <v>954</v>
      </c>
      <c r="E82" s="103" t="s">
        <v>954</v>
      </c>
      <c r="F82" s="103" t="s">
        <v>951</v>
      </c>
      <c r="G82" s="273">
        <f>C82</f>
        <v>4.0000000000000001E-3</v>
      </c>
      <c r="H82" s="23"/>
    </row>
    <row r="83" spans="1:8" x14ac:dyDescent="0.25">
      <c r="A83" s="25" t="s">
        <v>1245</v>
      </c>
      <c r="B83" s="25" t="s">
        <v>1263</v>
      </c>
      <c r="C83" s="350">
        <v>4.8999999999999998E-3</v>
      </c>
      <c r="D83" s="25" t="s">
        <v>954</v>
      </c>
      <c r="E83" s="25" t="s">
        <v>954</v>
      </c>
      <c r="F83" s="25" t="s">
        <v>951</v>
      </c>
      <c r="G83" s="273">
        <f t="shared" ref="G83:G86" si="0">C83</f>
        <v>4.8999999999999998E-3</v>
      </c>
      <c r="H83" s="23"/>
    </row>
    <row r="84" spans="1:8" x14ac:dyDescent="0.25">
      <c r="A84" s="25" t="s">
        <v>1246</v>
      </c>
      <c r="B84" s="25" t="s">
        <v>1261</v>
      </c>
      <c r="C84" s="350">
        <v>8.0000000000000004E-4</v>
      </c>
      <c r="D84" s="103" t="s">
        <v>954</v>
      </c>
      <c r="E84" s="103" t="s">
        <v>954</v>
      </c>
      <c r="F84" s="103" t="s">
        <v>951</v>
      </c>
      <c r="G84" s="273">
        <f t="shared" si="0"/>
        <v>8.0000000000000004E-4</v>
      </c>
      <c r="H84" s="23"/>
    </row>
    <row r="85" spans="1:8" x14ac:dyDescent="0.25">
      <c r="A85" s="25" t="s">
        <v>1247</v>
      </c>
      <c r="B85" s="25" t="s">
        <v>1262</v>
      </c>
      <c r="C85" s="350">
        <v>1E-4</v>
      </c>
      <c r="D85" s="103" t="s">
        <v>954</v>
      </c>
      <c r="E85" s="103" t="s">
        <v>954</v>
      </c>
      <c r="F85" s="103" t="s">
        <v>951</v>
      </c>
      <c r="G85" s="273">
        <f t="shared" si="0"/>
        <v>1E-4</v>
      </c>
      <c r="H85" s="23"/>
    </row>
    <row r="86" spans="1:8" x14ac:dyDescent="0.25">
      <c r="A86" s="25" t="s">
        <v>1265</v>
      </c>
      <c r="B86" s="25" t="s">
        <v>1264</v>
      </c>
      <c r="C86" s="350">
        <v>0</v>
      </c>
      <c r="D86" s="103" t="s">
        <v>954</v>
      </c>
      <c r="E86" s="103" t="s">
        <v>954</v>
      </c>
      <c r="F86" s="103" t="s">
        <v>951</v>
      </c>
      <c r="G86" s="273">
        <f t="shared" si="0"/>
        <v>0</v>
      </c>
      <c r="H86" s="23"/>
    </row>
    <row r="87" spans="1:8" outlineLevel="1" x14ac:dyDescent="0.25">
      <c r="A87" s="25" t="s">
        <v>1248</v>
      </c>
      <c r="H87" s="23"/>
    </row>
    <row r="88" spans="1:8" outlineLevel="1" x14ac:dyDescent="0.25">
      <c r="A88" s="25" t="s">
        <v>1249</v>
      </c>
      <c r="H88" s="23"/>
    </row>
    <row r="89" spans="1:8" outlineLevel="1" x14ac:dyDescent="0.25">
      <c r="A89" s="25" t="s">
        <v>1250</v>
      </c>
      <c r="H89" s="23"/>
    </row>
    <row r="90" spans="1:8" outlineLevel="1" x14ac:dyDescent="0.25">
      <c r="A90" s="25" t="s">
        <v>1251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1"/>
  <headerFooter>
    <oddHeader>&amp;R&amp;G</oddHeader>
  </headerFooter>
  <rowBreaks count="1" manualBreakCount="1">
    <brk id="91"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2"/>
  <sheetViews>
    <sheetView zoomScale="85" zoomScaleNormal="85" workbookViewId="0">
      <selection activeCell="F36" sqref="F36"/>
    </sheetView>
  </sheetViews>
  <sheetFormatPr defaultRowHeight="15" x14ac:dyDescent="0.25"/>
  <cols>
    <col min="1" max="1" width="13.28515625" customWidth="1"/>
    <col min="2" max="2" width="38.42578125" customWidth="1"/>
    <col min="3" max="7" width="36.7109375" customWidth="1"/>
  </cols>
  <sheetData>
    <row r="1" spans="1:8" ht="45" customHeight="1" x14ac:dyDescent="0.25">
      <c r="A1" s="372" t="s">
        <v>1279</v>
      </c>
      <c r="B1" s="372"/>
    </row>
    <row r="2" spans="1:8" ht="31.5" x14ac:dyDescent="0.25">
      <c r="A2" s="274" t="s">
        <v>1485</v>
      </c>
      <c r="B2" s="274"/>
      <c r="C2" s="275"/>
      <c r="D2" s="275"/>
      <c r="E2" s="275"/>
      <c r="F2" s="276" t="s">
        <v>1324</v>
      </c>
      <c r="G2" s="277"/>
    </row>
    <row r="3" spans="1:8" ht="15.75" thickBot="1" x14ac:dyDescent="0.3">
      <c r="A3" s="275"/>
      <c r="B3" s="278"/>
      <c r="C3" s="278"/>
      <c r="D3" s="275"/>
      <c r="E3" s="275"/>
      <c r="F3" s="275"/>
      <c r="G3" s="275"/>
    </row>
    <row r="4" spans="1:8" ht="19.5" thickBot="1" x14ac:dyDescent="0.3">
      <c r="A4" s="279"/>
      <c r="B4" s="280" t="s">
        <v>21</v>
      </c>
      <c r="C4" s="281" t="s">
        <v>1539</v>
      </c>
      <c r="D4" s="279"/>
      <c r="E4" s="279"/>
      <c r="F4" s="275"/>
      <c r="G4" s="275"/>
    </row>
    <row r="5" spans="1:8" ht="15.75" thickBot="1" x14ac:dyDescent="0.3">
      <c r="A5" s="282"/>
      <c r="B5" s="282"/>
      <c r="C5" s="282"/>
      <c r="D5" s="282"/>
      <c r="E5" s="282"/>
      <c r="F5" s="282"/>
      <c r="G5" s="282"/>
    </row>
    <row r="6" spans="1:8" ht="18.75" customHeight="1" x14ac:dyDescent="0.25">
      <c r="A6" s="283"/>
      <c r="B6" s="373" t="s">
        <v>1486</v>
      </c>
      <c r="C6" s="374"/>
      <c r="D6" s="284"/>
      <c r="E6" s="358" t="s">
        <v>1487</v>
      </c>
      <c r="F6" s="359"/>
      <c r="G6" s="360"/>
    </row>
    <row r="7" spans="1:8" ht="18.75" customHeight="1" x14ac:dyDescent="0.25">
      <c r="A7" s="282"/>
      <c r="B7" s="364" t="s">
        <v>1488</v>
      </c>
      <c r="C7" s="365"/>
      <c r="D7" s="284"/>
      <c r="E7" s="361"/>
      <c r="F7" s="362"/>
      <c r="G7" s="363"/>
    </row>
    <row r="8" spans="1:8" ht="18.75" customHeight="1" thickBot="1" x14ac:dyDescent="0.3">
      <c r="A8" s="282"/>
      <c r="B8" s="364" t="s">
        <v>1489</v>
      </c>
      <c r="C8" s="365"/>
      <c r="D8" s="284"/>
      <c r="E8" s="366" t="s">
        <v>1490</v>
      </c>
      <c r="F8" s="367"/>
      <c r="G8" s="367"/>
      <c r="H8" s="285"/>
    </row>
    <row r="9" spans="1:8" x14ac:dyDescent="0.25">
      <c r="A9" s="286"/>
      <c r="B9" s="368"/>
      <c r="C9" s="368"/>
      <c r="D9" s="287"/>
      <c r="E9" s="288"/>
      <c r="F9" s="288"/>
      <c r="G9" s="288"/>
    </row>
    <row r="10" spans="1:8" ht="15.75" thickBot="1" x14ac:dyDescent="0.3">
      <c r="A10" s="286"/>
      <c r="B10" s="369"/>
      <c r="C10" s="370"/>
      <c r="D10" s="282"/>
      <c r="E10" s="282"/>
      <c r="F10" s="282"/>
      <c r="G10" s="282"/>
    </row>
    <row r="11" spans="1:8" x14ac:dyDescent="0.25">
      <c r="A11" s="282"/>
      <c r="B11" s="289"/>
      <c r="C11" s="282"/>
      <c r="D11" s="282"/>
      <c r="E11" s="282"/>
      <c r="F11" s="282"/>
      <c r="G11" s="282"/>
    </row>
    <row r="12" spans="1:8" x14ac:dyDescent="0.25">
      <c r="A12" s="282"/>
      <c r="B12" s="289"/>
      <c r="C12" s="282"/>
      <c r="D12" s="324"/>
      <c r="E12" s="282"/>
      <c r="F12" s="282"/>
      <c r="G12" s="282"/>
    </row>
    <row r="13" spans="1:8" x14ac:dyDescent="0.25">
      <c r="A13" s="282"/>
      <c r="B13" s="289"/>
      <c r="C13" s="282"/>
      <c r="D13" s="282"/>
      <c r="E13" s="282"/>
      <c r="F13" s="282"/>
      <c r="G13" s="282"/>
    </row>
    <row r="14" spans="1:8" ht="18.75" customHeight="1" x14ac:dyDescent="0.25">
      <c r="A14" s="290"/>
      <c r="B14" s="371" t="s">
        <v>1488</v>
      </c>
      <c r="C14" s="371"/>
      <c r="D14" s="290"/>
      <c r="E14" s="290"/>
      <c r="F14" s="290"/>
      <c r="G14" s="290"/>
      <c r="H14" s="290"/>
    </row>
    <row r="15" spans="1:8" x14ac:dyDescent="0.25">
      <c r="A15" s="291"/>
      <c r="B15" s="291" t="s">
        <v>1491</v>
      </c>
      <c r="C15" s="291" t="s">
        <v>63</v>
      </c>
      <c r="D15" s="291" t="s">
        <v>1492</v>
      </c>
      <c r="E15" s="291"/>
      <c r="F15" s="291" t="s">
        <v>1493</v>
      </c>
      <c r="G15" s="291" t="s">
        <v>1494</v>
      </c>
      <c r="H15" s="291"/>
    </row>
    <row r="16" spans="1:8" x14ac:dyDescent="0.25">
      <c r="A16" s="282" t="s">
        <v>1495</v>
      </c>
      <c r="B16" s="1" t="s">
        <v>1496</v>
      </c>
      <c r="C16" s="321">
        <v>11638</v>
      </c>
      <c r="D16" s="282">
        <v>83755</v>
      </c>
      <c r="F16" s="292">
        <v>0.93359999999999999</v>
      </c>
      <c r="G16" s="292">
        <v>0.995</v>
      </c>
    </row>
    <row r="17" spans="1:8" x14ac:dyDescent="0.25">
      <c r="A17" s="282"/>
      <c r="B17" s="1"/>
      <c r="C17" s="282"/>
      <c r="D17" s="282"/>
      <c r="F17" s="292"/>
      <c r="G17" s="292"/>
    </row>
    <row r="18" spans="1:8" x14ac:dyDescent="0.25">
      <c r="A18" s="282" t="s">
        <v>1497</v>
      </c>
      <c r="B18" s="1" t="s">
        <v>1498</v>
      </c>
      <c r="C18" s="282"/>
      <c r="D18" s="282"/>
      <c r="F18" s="292" t="str">
        <f>IF(OR('[1]B1. HTT Mortgage Assets'!$C$15=0,C18="[For completion]"),"",C18/'[1]B1. HTT Mortgage Assets'!$C$15)</f>
        <v/>
      </c>
      <c r="G18" s="292" t="str">
        <f>IF(OR('[1]B1. HTT Mortgage Assets'!$C$15=0,D18="[For completion]"),"",D18/'[1]B1. HTT Mortgage Assets'!$C$15)</f>
        <v/>
      </c>
    </row>
    <row r="19" spans="1:8" x14ac:dyDescent="0.25">
      <c r="A19" s="282" t="s">
        <v>1499</v>
      </c>
      <c r="B19" s="293" t="s">
        <v>1500</v>
      </c>
      <c r="C19" s="321">
        <v>75.5</v>
      </c>
      <c r="D19" s="282">
        <v>418</v>
      </c>
      <c r="F19" s="292">
        <v>6.4000000000000003E-3</v>
      </c>
      <c r="G19" s="292">
        <v>5.0000000000000001E-3</v>
      </c>
    </row>
    <row r="20" spans="1:8" x14ac:dyDescent="0.25">
      <c r="A20" s="282" t="s">
        <v>1501</v>
      </c>
      <c r="B20" s="293" t="s">
        <v>1502</v>
      </c>
      <c r="C20" s="282">
        <v>0</v>
      </c>
      <c r="D20" s="282">
        <v>0</v>
      </c>
      <c r="F20" s="292">
        <v>0</v>
      </c>
      <c r="G20" s="292">
        <v>0</v>
      </c>
    </row>
    <row r="21" spans="1:8" x14ac:dyDescent="0.25">
      <c r="A21" s="282" t="s">
        <v>1503</v>
      </c>
      <c r="B21" s="293" t="s">
        <v>1504</v>
      </c>
      <c r="C21" s="321">
        <v>7.8929910000000006E-2</v>
      </c>
      <c r="D21" s="282">
        <v>0</v>
      </c>
      <c r="F21" s="292">
        <v>0</v>
      </c>
      <c r="G21" s="292">
        <v>0</v>
      </c>
    </row>
    <row r="22" spans="1:8" x14ac:dyDescent="0.25">
      <c r="A22" s="282" t="s">
        <v>1505</v>
      </c>
      <c r="B22" s="282" t="s">
        <v>1506</v>
      </c>
      <c r="C22" s="322">
        <f>SUM(C18:C21)</f>
        <v>75.578929909999999</v>
      </c>
      <c r="D22" s="293">
        <f>SUM(D18:D21)</f>
        <v>418</v>
      </c>
      <c r="F22" s="292">
        <f>SUM(F18:F21)</f>
        <v>6.4000000000000003E-3</v>
      </c>
      <c r="G22" s="292">
        <f>SUM(G18:G21)</f>
        <v>5.0000000000000001E-3</v>
      </c>
    </row>
    <row r="23" spans="1:8" x14ac:dyDescent="0.25">
      <c r="A23" s="293" t="s">
        <v>1507</v>
      </c>
      <c r="B23" s="294"/>
      <c r="C23" s="293"/>
      <c r="D23" s="293"/>
      <c r="F23" s="293"/>
      <c r="G23" s="293"/>
    </row>
    <row r="24" spans="1:8" x14ac:dyDescent="0.25">
      <c r="A24" s="293" t="s">
        <v>1508</v>
      </c>
      <c r="B24" s="293"/>
      <c r="C24" s="293"/>
      <c r="D24" s="293"/>
      <c r="F24" s="293"/>
      <c r="G24" s="293"/>
    </row>
    <row r="25" spans="1:8" x14ac:dyDescent="0.25">
      <c r="A25" s="293" t="s">
        <v>1509</v>
      </c>
      <c r="B25" s="293"/>
      <c r="C25" s="293"/>
      <c r="D25" s="293"/>
      <c r="F25" s="293"/>
      <c r="G25" s="293"/>
    </row>
    <row r="26" spans="1:8" ht="18.75" customHeight="1" x14ac:dyDescent="0.25">
      <c r="A26" s="290"/>
      <c r="B26" s="371" t="s">
        <v>1510</v>
      </c>
      <c r="C26" s="371"/>
      <c r="D26" s="371"/>
      <c r="E26" s="290"/>
      <c r="F26" s="290"/>
      <c r="G26" s="290"/>
      <c r="H26" s="290"/>
    </row>
    <row r="27" spans="1:8" x14ac:dyDescent="0.25">
      <c r="A27" s="291"/>
      <c r="B27" s="291" t="s">
        <v>1511</v>
      </c>
      <c r="C27" s="291" t="s">
        <v>1512</v>
      </c>
      <c r="D27" s="291" t="s">
        <v>1513</v>
      </c>
      <c r="E27" s="291" t="s">
        <v>1514</v>
      </c>
      <c r="F27" s="291" t="s">
        <v>1515</v>
      </c>
      <c r="G27" s="291" t="s">
        <v>1516</v>
      </c>
      <c r="H27" s="291" t="s">
        <v>1517</v>
      </c>
    </row>
    <row r="28" spans="1:8" x14ac:dyDescent="0.25">
      <c r="A28" s="295"/>
      <c r="B28" s="282" t="s">
        <v>1518</v>
      </c>
      <c r="C28" s="295"/>
      <c r="D28" s="295"/>
      <c r="E28" s="295"/>
      <c r="F28" s="295"/>
      <c r="G28" s="295"/>
      <c r="H28" s="295"/>
    </row>
    <row r="29" spans="1:8" x14ac:dyDescent="0.25">
      <c r="A29" s="295"/>
      <c r="B29" s="282"/>
      <c r="C29" s="295"/>
      <c r="D29" s="295"/>
      <c r="E29" s="295"/>
      <c r="F29" s="295"/>
      <c r="G29" s="295"/>
      <c r="H29" s="295"/>
    </row>
    <row r="30" spans="1:8" x14ac:dyDescent="0.25">
      <c r="A30" s="282" t="s">
        <v>1519</v>
      </c>
      <c r="B30" s="282" t="s">
        <v>1520</v>
      </c>
      <c r="C30" s="296" t="s">
        <v>1540</v>
      </c>
      <c r="D30" s="296" t="s">
        <v>1540</v>
      </c>
      <c r="E30" s="296">
        <v>3.2000000000000002E-3</v>
      </c>
      <c r="F30" s="296">
        <v>3.2000000000000002E-3</v>
      </c>
      <c r="G30" s="296" t="s">
        <v>1540</v>
      </c>
      <c r="H30" s="297">
        <f>SUM(C30:G30)</f>
        <v>6.4000000000000003E-3</v>
      </c>
    </row>
    <row r="31" spans="1:8" x14ac:dyDescent="0.25">
      <c r="A31" s="282" t="s">
        <v>1521</v>
      </c>
      <c r="B31" s="282" t="s">
        <v>1522</v>
      </c>
      <c r="C31" s="296" t="s">
        <v>1540</v>
      </c>
      <c r="D31" s="296" t="s">
        <v>1540</v>
      </c>
      <c r="E31" s="296">
        <v>0</v>
      </c>
      <c r="F31" s="296">
        <v>0</v>
      </c>
      <c r="G31" s="296" t="s">
        <v>1540</v>
      </c>
      <c r="H31" s="297">
        <f>SUM(C31:G31)</f>
        <v>0</v>
      </c>
    </row>
    <row r="32" spans="1:8" x14ac:dyDescent="0.25">
      <c r="A32" s="282" t="s">
        <v>1523</v>
      </c>
      <c r="B32" s="282" t="s">
        <v>1524</v>
      </c>
      <c r="C32" s="296" t="s">
        <v>1540</v>
      </c>
      <c r="D32" s="296" t="s">
        <v>1540</v>
      </c>
      <c r="E32" s="296">
        <v>0</v>
      </c>
      <c r="F32" s="296">
        <v>0</v>
      </c>
      <c r="G32" s="296" t="s">
        <v>1540</v>
      </c>
      <c r="H32" s="297">
        <f>SUM(C32:G32)</f>
        <v>0</v>
      </c>
    </row>
    <row r="33" spans="1:8" x14ac:dyDescent="0.25">
      <c r="A33" s="282" t="s">
        <v>1525</v>
      </c>
      <c r="B33" s="282" t="s">
        <v>1526</v>
      </c>
      <c r="C33" s="296">
        <f>SUM(C30:C32)</f>
        <v>0</v>
      </c>
      <c r="D33" s="296">
        <f>SUM(D30:D32)</f>
        <v>0</v>
      </c>
      <c r="E33" s="296">
        <f t="shared" ref="E33:F33" si="0">SUM(E30:E32)</f>
        <v>3.2000000000000002E-3</v>
      </c>
      <c r="F33" s="296">
        <f t="shared" si="0"/>
        <v>3.2000000000000002E-3</v>
      </c>
      <c r="G33" s="296">
        <f>SUM(G30:G32)</f>
        <v>0</v>
      </c>
      <c r="H33" s="296">
        <f>SUM(H30:H32)</f>
        <v>6.4000000000000003E-3</v>
      </c>
    </row>
    <row r="34" spans="1:8" x14ac:dyDescent="0.25">
      <c r="A34" s="282" t="s">
        <v>1527</v>
      </c>
      <c r="B34" s="298" t="s">
        <v>1528</v>
      </c>
      <c r="C34" s="299"/>
      <c r="D34" s="282"/>
      <c r="E34" s="282"/>
      <c r="F34" s="292"/>
    </row>
    <row r="35" spans="1:8" x14ac:dyDescent="0.25">
      <c r="A35" s="282" t="s">
        <v>1529</v>
      </c>
      <c r="B35" s="298" t="s">
        <v>1528</v>
      </c>
      <c r="C35" s="299"/>
      <c r="D35" s="282"/>
      <c r="E35" s="282"/>
      <c r="F35" s="292"/>
      <c r="G35" s="300"/>
    </row>
    <row r="36" spans="1:8" x14ac:dyDescent="0.25">
      <c r="A36" s="282" t="s">
        <v>1530</v>
      </c>
      <c r="B36" s="298" t="s">
        <v>1528</v>
      </c>
      <c r="C36" s="299"/>
      <c r="D36" s="282"/>
      <c r="E36" s="282"/>
      <c r="F36" s="292"/>
      <c r="G36" s="300"/>
    </row>
    <row r="37" spans="1:8" x14ac:dyDescent="0.25">
      <c r="A37" s="282" t="s">
        <v>1531</v>
      </c>
      <c r="B37" s="298" t="s">
        <v>1528</v>
      </c>
      <c r="C37" s="299"/>
      <c r="D37" s="282"/>
      <c r="E37" s="282"/>
      <c r="F37" s="292"/>
      <c r="G37" s="300"/>
    </row>
    <row r="38" spans="1:8" x14ac:dyDescent="0.25">
      <c r="A38" s="282"/>
      <c r="B38" s="298"/>
      <c r="C38" s="299"/>
      <c r="D38" s="282"/>
      <c r="E38" s="282"/>
      <c r="F38" s="292"/>
      <c r="G38" s="300"/>
    </row>
    <row r="39" spans="1:8" x14ac:dyDescent="0.25">
      <c r="A39" s="282"/>
      <c r="B39" s="298"/>
      <c r="C39" s="299"/>
      <c r="D39" s="282"/>
      <c r="E39" s="282"/>
      <c r="F39" s="292"/>
      <c r="G39" s="300"/>
    </row>
    <row r="40" spans="1:8" x14ac:dyDescent="0.25">
      <c r="A40" s="282"/>
      <c r="B40" s="298"/>
      <c r="C40" s="299"/>
      <c r="D40" s="282"/>
      <c r="E40" s="282"/>
      <c r="F40" s="292"/>
      <c r="G40" s="300"/>
    </row>
    <row r="41" spans="1:8" x14ac:dyDescent="0.25">
      <c r="A41" s="282"/>
      <c r="B41" s="298"/>
      <c r="C41" s="299"/>
      <c r="D41" s="282"/>
      <c r="E41" s="282"/>
      <c r="F41" s="292"/>
      <c r="G41" s="300"/>
    </row>
    <row r="42" spans="1:8" x14ac:dyDescent="0.25">
      <c r="A42" s="282"/>
      <c r="B42" s="298"/>
      <c r="C42" s="299"/>
      <c r="D42" s="282"/>
      <c r="F42" s="292"/>
      <c r="G42" s="300"/>
    </row>
    <row r="43" spans="1:8" x14ac:dyDescent="0.25">
      <c r="A43" s="282"/>
      <c r="B43" s="282"/>
      <c r="C43" s="301"/>
      <c r="D43" s="301"/>
      <c r="E43" s="301"/>
      <c r="F43" s="301"/>
      <c r="G43" s="293"/>
    </row>
    <row r="44" spans="1:8" x14ac:dyDescent="0.25">
      <c r="A44" s="282"/>
      <c r="B44" s="282"/>
      <c r="C44" s="301"/>
      <c r="D44" s="301"/>
      <c r="E44" s="301"/>
      <c r="F44" s="301"/>
      <c r="G44" s="293"/>
    </row>
    <row r="45" spans="1:8" x14ac:dyDescent="0.25">
      <c r="A45" s="282"/>
      <c r="B45" s="282"/>
      <c r="C45" s="301"/>
      <c r="D45" s="301"/>
      <c r="E45" s="301"/>
      <c r="F45" s="301"/>
      <c r="G45" s="293"/>
    </row>
    <row r="46" spans="1:8" x14ac:dyDescent="0.25">
      <c r="A46" s="282"/>
      <c r="B46" s="282"/>
      <c r="C46" s="301"/>
      <c r="D46" s="301"/>
      <c r="E46" s="301"/>
      <c r="F46" s="301"/>
      <c r="G46" s="293"/>
    </row>
    <row r="47" spans="1:8" x14ac:dyDescent="0.25">
      <c r="A47" s="282"/>
      <c r="B47" s="282"/>
      <c r="C47" s="301"/>
      <c r="D47" s="301"/>
      <c r="E47" s="301"/>
      <c r="F47" s="301"/>
      <c r="G47" s="293"/>
    </row>
    <row r="48" spans="1:8" x14ac:dyDescent="0.25">
      <c r="A48" s="282"/>
      <c r="B48" s="282"/>
      <c r="C48" s="301"/>
      <c r="D48" s="301"/>
      <c r="E48" s="301"/>
      <c r="F48" s="301"/>
      <c r="G48" s="293"/>
    </row>
    <row r="49" spans="1:7" x14ac:dyDescent="0.25">
      <c r="A49" s="282"/>
      <c r="B49" s="282"/>
      <c r="C49" s="301"/>
      <c r="D49" s="301"/>
      <c r="E49" s="301"/>
      <c r="F49" s="301"/>
      <c r="G49" s="293"/>
    </row>
    <row r="50" spans="1:7" x14ac:dyDescent="0.25">
      <c r="A50" s="282"/>
      <c r="B50" s="282"/>
      <c r="C50" s="301"/>
      <c r="D50" s="301"/>
      <c r="E50" s="301"/>
      <c r="F50" s="301"/>
      <c r="G50" s="293"/>
    </row>
    <row r="51" spans="1:7" x14ac:dyDescent="0.25">
      <c r="A51" s="282"/>
      <c r="B51" s="282"/>
      <c r="C51" s="301"/>
      <c r="D51" s="301"/>
      <c r="E51" s="301"/>
      <c r="F51" s="301"/>
      <c r="G51" s="293"/>
    </row>
    <row r="52" spans="1:7" x14ac:dyDescent="0.25">
      <c r="A52" s="282"/>
      <c r="B52" s="282"/>
      <c r="C52" s="301"/>
      <c r="D52" s="301"/>
      <c r="E52" s="301"/>
      <c r="F52" s="301"/>
      <c r="G52" s="293"/>
    </row>
    <row r="53" spans="1:7" x14ac:dyDescent="0.25">
      <c r="A53" s="282"/>
      <c r="B53" s="282"/>
      <c r="C53" s="301"/>
      <c r="D53" s="301"/>
      <c r="E53" s="301"/>
      <c r="F53" s="301"/>
      <c r="G53" s="293"/>
    </row>
    <row r="54" spans="1:7" x14ac:dyDescent="0.25">
      <c r="A54" s="282"/>
      <c r="B54" s="282"/>
      <c r="C54" s="301"/>
      <c r="D54" s="301"/>
      <c r="E54" s="301"/>
      <c r="F54" s="301"/>
      <c r="G54" s="293"/>
    </row>
    <row r="55" spans="1:7" x14ac:dyDescent="0.25">
      <c r="A55" s="282"/>
      <c r="B55" s="282"/>
      <c r="C55" s="301"/>
      <c r="D55" s="301"/>
      <c r="E55" s="301"/>
      <c r="F55" s="301"/>
      <c r="G55" s="293"/>
    </row>
    <row r="56" spans="1:7" x14ac:dyDescent="0.25">
      <c r="A56" s="282"/>
      <c r="B56" s="282"/>
      <c r="C56" s="301"/>
      <c r="D56" s="301"/>
      <c r="E56" s="301"/>
      <c r="F56" s="301"/>
      <c r="G56" s="293"/>
    </row>
    <row r="57" spans="1:7" x14ac:dyDescent="0.25">
      <c r="A57" s="282"/>
      <c r="B57" s="282"/>
      <c r="C57" s="301"/>
      <c r="D57" s="301"/>
      <c r="E57" s="301"/>
      <c r="F57" s="301"/>
      <c r="G57" s="293"/>
    </row>
    <row r="58" spans="1:7" x14ac:dyDescent="0.25">
      <c r="A58" s="282"/>
      <c r="B58" s="282"/>
      <c r="C58" s="301"/>
      <c r="D58" s="301"/>
      <c r="E58" s="301"/>
      <c r="F58" s="301"/>
      <c r="G58" s="293"/>
    </row>
    <row r="59" spans="1:7" x14ac:dyDescent="0.25">
      <c r="A59" s="282"/>
      <c r="B59" s="282"/>
      <c r="C59" s="301"/>
      <c r="D59" s="301"/>
      <c r="E59" s="301"/>
      <c r="F59" s="301"/>
      <c r="G59" s="293"/>
    </row>
    <row r="60" spans="1:7" x14ac:dyDescent="0.25">
      <c r="A60" s="282"/>
      <c r="B60" s="282"/>
      <c r="C60" s="301"/>
      <c r="D60" s="301"/>
      <c r="E60" s="301"/>
      <c r="F60" s="301"/>
      <c r="G60" s="293"/>
    </row>
    <row r="61" spans="1:7" x14ac:dyDescent="0.25">
      <c r="A61" s="282"/>
      <c r="B61" s="282"/>
      <c r="C61" s="301"/>
      <c r="D61" s="301"/>
      <c r="E61" s="301"/>
      <c r="F61" s="301"/>
      <c r="G61" s="293"/>
    </row>
    <row r="62" spans="1:7" x14ac:dyDescent="0.25">
      <c r="A62" s="282"/>
      <c r="B62" s="282"/>
      <c r="C62" s="301"/>
      <c r="D62" s="301"/>
      <c r="E62" s="301"/>
      <c r="F62" s="301"/>
      <c r="G62" s="293"/>
    </row>
    <row r="63" spans="1:7" x14ac:dyDescent="0.25">
      <c r="A63" s="282"/>
      <c r="B63" s="282"/>
      <c r="C63" s="301"/>
      <c r="D63" s="301"/>
      <c r="E63" s="301"/>
      <c r="F63" s="301"/>
      <c r="G63" s="293"/>
    </row>
    <row r="64" spans="1:7" x14ac:dyDescent="0.25">
      <c r="A64" s="282"/>
      <c r="B64" s="282"/>
      <c r="C64" s="301"/>
      <c r="D64" s="301"/>
      <c r="E64" s="301"/>
      <c r="F64" s="301"/>
      <c r="G64" s="293"/>
    </row>
    <row r="65" spans="1:7" x14ac:dyDescent="0.25">
      <c r="A65" s="282"/>
      <c r="B65" s="282"/>
      <c r="C65" s="301"/>
      <c r="D65" s="301"/>
      <c r="E65" s="301"/>
      <c r="F65" s="301"/>
      <c r="G65" s="293"/>
    </row>
    <row r="66" spans="1:7" x14ac:dyDescent="0.25">
      <c r="A66" s="282"/>
      <c r="B66" s="282"/>
      <c r="C66" s="301"/>
      <c r="D66" s="301"/>
      <c r="E66" s="301"/>
      <c r="F66" s="301"/>
      <c r="G66" s="293"/>
    </row>
    <row r="67" spans="1:7" x14ac:dyDescent="0.25">
      <c r="A67" s="282"/>
      <c r="B67" s="282"/>
      <c r="C67" s="301"/>
      <c r="D67" s="301"/>
      <c r="E67" s="301"/>
      <c r="F67" s="301"/>
      <c r="G67" s="293"/>
    </row>
    <row r="68" spans="1:7" x14ac:dyDescent="0.25">
      <c r="A68" s="282"/>
      <c r="B68" s="282"/>
      <c r="C68" s="301"/>
      <c r="D68" s="301"/>
      <c r="E68" s="301"/>
      <c r="F68" s="301"/>
      <c r="G68" s="293"/>
    </row>
    <row r="69" spans="1:7" x14ac:dyDescent="0.25">
      <c r="A69" s="282"/>
      <c r="B69" s="282"/>
      <c r="C69" s="301"/>
      <c r="D69" s="301"/>
      <c r="E69" s="301"/>
      <c r="F69" s="301"/>
      <c r="G69" s="293"/>
    </row>
    <row r="70" spans="1:7" x14ac:dyDescent="0.25">
      <c r="A70" s="282"/>
      <c r="B70" s="302"/>
      <c r="C70" s="303"/>
      <c r="D70" s="303"/>
      <c r="E70" s="301"/>
      <c r="F70" s="303"/>
      <c r="G70" s="293"/>
    </row>
    <row r="71" spans="1:7" x14ac:dyDescent="0.25">
      <c r="A71" s="282"/>
      <c r="B71" s="282"/>
      <c r="C71" s="301"/>
      <c r="D71" s="301"/>
      <c r="E71" s="301"/>
      <c r="F71" s="301"/>
      <c r="G71" s="293"/>
    </row>
    <row r="72" spans="1:7" x14ac:dyDescent="0.25">
      <c r="A72" s="282"/>
      <c r="B72" s="282"/>
      <c r="C72" s="301"/>
      <c r="D72" s="301"/>
      <c r="E72" s="301"/>
      <c r="F72" s="301"/>
      <c r="G72" s="293"/>
    </row>
    <row r="73" spans="1:7" x14ac:dyDescent="0.25">
      <c r="A73" s="282"/>
      <c r="B73" s="282"/>
      <c r="C73" s="301"/>
      <c r="D73" s="301"/>
      <c r="E73" s="301"/>
      <c r="F73" s="301"/>
      <c r="G73" s="293"/>
    </row>
    <row r="74" spans="1:7" x14ac:dyDescent="0.25">
      <c r="A74" s="282"/>
      <c r="B74" s="302"/>
      <c r="C74" s="303"/>
      <c r="D74" s="303"/>
      <c r="E74" s="301"/>
      <c r="F74" s="303"/>
      <c r="G74" s="293"/>
    </row>
    <row r="75" spans="1:7" x14ac:dyDescent="0.25">
      <c r="A75" s="282"/>
      <c r="B75" s="293"/>
      <c r="C75" s="301"/>
      <c r="D75" s="301"/>
      <c r="E75" s="301"/>
      <c r="F75" s="301"/>
      <c r="G75" s="293"/>
    </row>
    <row r="76" spans="1:7" x14ac:dyDescent="0.25">
      <c r="A76" s="282"/>
      <c r="B76" s="282"/>
      <c r="C76" s="301"/>
      <c r="D76" s="301"/>
      <c r="E76" s="301"/>
      <c r="F76" s="301"/>
      <c r="G76" s="293"/>
    </row>
    <row r="77" spans="1:7" x14ac:dyDescent="0.25">
      <c r="A77" s="282"/>
      <c r="B77" s="293"/>
      <c r="C77" s="301"/>
      <c r="D77" s="301"/>
      <c r="E77" s="301"/>
      <c r="F77" s="301"/>
      <c r="G77" s="293"/>
    </row>
    <row r="78" spans="1:7" x14ac:dyDescent="0.25">
      <c r="A78" s="282"/>
      <c r="B78" s="293"/>
      <c r="C78" s="301"/>
      <c r="D78" s="301"/>
      <c r="E78" s="301"/>
      <c r="F78" s="301"/>
      <c r="G78" s="293"/>
    </row>
    <row r="79" spans="1:7" x14ac:dyDescent="0.25">
      <c r="A79" s="282"/>
      <c r="B79" s="293"/>
      <c r="C79" s="301"/>
      <c r="D79" s="301"/>
      <c r="E79" s="301"/>
      <c r="F79" s="301"/>
      <c r="G79" s="293"/>
    </row>
    <row r="80" spans="1:7" x14ac:dyDescent="0.25">
      <c r="A80" s="282"/>
      <c r="B80" s="293"/>
      <c r="C80" s="301"/>
      <c r="D80" s="301"/>
      <c r="E80" s="301"/>
      <c r="F80" s="301"/>
      <c r="G80" s="293"/>
    </row>
    <row r="81" spans="1:7" x14ac:dyDescent="0.25">
      <c r="A81" s="282"/>
      <c r="B81" s="293"/>
      <c r="C81" s="301"/>
      <c r="D81" s="301"/>
      <c r="E81" s="301"/>
      <c r="F81" s="301"/>
      <c r="G81" s="293"/>
    </row>
    <row r="82" spans="1:7" x14ac:dyDescent="0.25">
      <c r="A82" s="282"/>
      <c r="B82" s="293"/>
      <c r="C82" s="301"/>
      <c r="D82" s="301"/>
      <c r="E82" s="301"/>
      <c r="F82" s="301"/>
      <c r="G82" s="293"/>
    </row>
    <row r="83" spans="1:7" x14ac:dyDescent="0.25">
      <c r="A83" s="282"/>
      <c r="B83" s="293"/>
      <c r="C83" s="301"/>
      <c r="D83" s="301"/>
      <c r="E83" s="301"/>
      <c r="F83" s="301"/>
      <c r="G83" s="293"/>
    </row>
    <row r="84" spans="1:7" x14ac:dyDescent="0.25">
      <c r="A84" s="282"/>
      <c r="B84" s="293"/>
      <c r="C84" s="301"/>
      <c r="D84" s="301"/>
      <c r="E84" s="301"/>
      <c r="F84" s="301"/>
      <c r="G84" s="293"/>
    </row>
    <row r="85" spans="1:7" x14ac:dyDescent="0.25">
      <c r="A85" s="282"/>
      <c r="B85" s="293"/>
      <c r="C85" s="301"/>
      <c r="D85" s="301"/>
      <c r="E85" s="301"/>
      <c r="F85" s="301"/>
      <c r="G85" s="293"/>
    </row>
    <row r="86" spans="1:7" x14ac:dyDescent="0.25">
      <c r="A86" s="282"/>
      <c r="B86" s="298"/>
      <c r="C86" s="301"/>
      <c r="D86" s="301"/>
      <c r="E86" s="301"/>
      <c r="F86" s="301"/>
      <c r="G86" s="293"/>
    </row>
    <row r="87" spans="1:7" x14ac:dyDescent="0.25">
      <c r="A87" s="282"/>
      <c r="B87" s="298"/>
      <c r="C87" s="301"/>
      <c r="D87" s="301"/>
      <c r="E87" s="301"/>
      <c r="F87" s="301"/>
      <c r="G87" s="293"/>
    </row>
    <row r="88" spans="1:7" x14ac:dyDescent="0.25">
      <c r="A88" s="282"/>
      <c r="B88" s="298"/>
      <c r="C88" s="301"/>
      <c r="D88" s="301"/>
      <c r="E88" s="301"/>
      <c r="F88" s="301"/>
      <c r="G88" s="293"/>
    </row>
    <row r="89" spans="1:7" x14ac:dyDescent="0.25">
      <c r="A89" s="282"/>
      <c r="B89" s="298"/>
      <c r="C89" s="301"/>
      <c r="D89" s="301"/>
      <c r="E89" s="301"/>
      <c r="F89" s="301"/>
      <c r="G89" s="293"/>
    </row>
    <row r="90" spans="1:7" x14ac:dyDescent="0.25">
      <c r="A90" s="282"/>
      <c r="B90" s="298"/>
      <c r="C90" s="301"/>
      <c r="D90" s="301"/>
      <c r="E90" s="301"/>
      <c r="F90" s="301"/>
      <c r="G90" s="293"/>
    </row>
    <row r="91" spans="1:7" x14ac:dyDescent="0.25">
      <c r="A91" s="282"/>
      <c r="B91" s="298"/>
      <c r="C91" s="301"/>
      <c r="D91" s="301"/>
      <c r="E91" s="301"/>
      <c r="F91" s="301"/>
      <c r="G91" s="293"/>
    </row>
    <row r="92" spans="1:7" x14ac:dyDescent="0.25">
      <c r="A92" s="282"/>
      <c r="B92" s="298"/>
      <c r="C92" s="301"/>
      <c r="D92" s="301"/>
      <c r="E92" s="301"/>
      <c r="F92" s="301"/>
      <c r="G92" s="293"/>
    </row>
    <row r="93" spans="1:7" x14ac:dyDescent="0.25">
      <c r="A93" s="282"/>
      <c r="B93" s="298"/>
      <c r="C93" s="301"/>
      <c r="D93" s="301"/>
      <c r="E93" s="301"/>
      <c r="F93" s="301"/>
      <c r="G93" s="293"/>
    </row>
    <row r="94" spans="1:7" x14ac:dyDescent="0.25">
      <c r="A94" s="282"/>
      <c r="B94" s="298"/>
      <c r="C94" s="301"/>
      <c r="D94" s="301"/>
      <c r="E94" s="301"/>
      <c r="F94" s="301"/>
      <c r="G94" s="293"/>
    </row>
    <row r="95" spans="1:7" x14ac:dyDescent="0.25">
      <c r="A95" s="282"/>
      <c r="B95" s="298"/>
      <c r="C95" s="301"/>
      <c r="D95" s="301"/>
      <c r="E95" s="301"/>
      <c r="F95" s="301"/>
      <c r="G95" s="293"/>
    </row>
    <row r="96" spans="1:7" x14ac:dyDescent="0.25">
      <c r="A96" s="291"/>
      <c r="B96" s="291"/>
      <c r="C96" s="291"/>
      <c r="D96" s="291"/>
      <c r="E96" s="291"/>
      <c r="F96" s="291"/>
      <c r="G96" s="291"/>
    </row>
    <row r="97" spans="1:7" x14ac:dyDescent="0.25">
      <c r="A97" s="282"/>
      <c r="B97" s="293"/>
      <c r="C97" s="301"/>
      <c r="D97" s="301"/>
      <c r="E97" s="301"/>
      <c r="F97" s="301"/>
      <c r="G97" s="293"/>
    </row>
    <row r="98" spans="1:7" x14ac:dyDescent="0.25">
      <c r="A98" s="282"/>
      <c r="B98" s="293"/>
      <c r="C98" s="301"/>
      <c r="D98" s="301"/>
      <c r="E98" s="301"/>
      <c r="F98" s="301"/>
      <c r="G98" s="293"/>
    </row>
    <row r="99" spans="1:7" x14ac:dyDescent="0.25">
      <c r="A99" s="282"/>
      <c r="B99" s="293"/>
      <c r="C99" s="301"/>
      <c r="D99" s="301"/>
      <c r="E99" s="301"/>
      <c r="F99" s="301"/>
      <c r="G99" s="293"/>
    </row>
    <row r="100" spans="1:7" x14ac:dyDescent="0.25">
      <c r="A100" s="282"/>
      <c r="B100" s="293"/>
      <c r="C100" s="301"/>
      <c r="D100" s="301"/>
      <c r="E100" s="301"/>
      <c r="F100" s="301"/>
      <c r="G100" s="293"/>
    </row>
    <row r="101" spans="1:7" x14ac:dyDescent="0.25">
      <c r="A101" s="282"/>
      <c r="B101" s="293"/>
      <c r="C101" s="301"/>
      <c r="D101" s="301"/>
      <c r="E101" s="301"/>
      <c r="F101" s="301"/>
      <c r="G101" s="293"/>
    </row>
    <row r="102" spans="1:7" x14ac:dyDescent="0.25">
      <c r="A102" s="282"/>
      <c r="B102" s="293"/>
      <c r="C102" s="301"/>
      <c r="D102" s="301"/>
      <c r="E102" s="301"/>
      <c r="F102" s="301"/>
      <c r="G102" s="293"/>
    </row>
    <row r="103" spans="1:7" x14ac:dyDescent="0.25">
      <c r="A103" s="282"/>
      <c r="B103" s="293"/>
      <c r="C103" s="301"/>
      <c r="D103" s="301"/>
      <c r="E103" s="301"/>
      <c r="F103" s="301"/>
      <c r="G103" s="293"/>
    </row>
    <row r="104" spans="1:7" x14ac:dyDescent="0.25">
      <c r="A104" s="282"/>
      <c r="B104" s="293"/>
      <c r="C104" s="301"/>
      <c r="D104" s="301"/>
      <c r="E104" s="301"/>
      <c r="F104" s="301"/>
      <c r="G104" s="293"/>
    </row>
    <row r="105" spans="1:7" x14ac:dyDescent="0.25">
      <c r="A105" s="282"/>
      <c r="B105" s="293"/>
      <c r="C105" s="301"/>
      <c r="D105" s="301"/>
      <c r="E105" s="301"/>
      <c r="F105" s="301"/>
      <c r="G105" s="293"/>
    </row>
    <row r="106" spans="1:7" x14ac:dyDescent="0.25">
      <c r="A106" s="282"/>
      <c r="B106" s="293"/>
      <c r="C106" s="301"/>
      <c r="D106" s="301"/>
      <c r="E106" s="301"/>
      <c r="F106" s="301"/>
      <c r="G106" s="293"/>
    </row>
    <row r="107" spans="1:7" x14ac:dyDescent="0.25">
      <c r="A107" s="282"/>
      <c r="B107" s="293"/>
      <c r="C107" s="301"/>
      <c r="D107" s="301"/>
      <c r="E107" s="301"/>
      <c r="F107" s="301"/>
      <c r="G107" s="293"/>
    </row>
    <row r="108" spans="1:7" x14ac:dyDescent="0.25">
      <c r="A108" s="282"/>
      <c r="B108" s="293"/>
      <c r="C108" s="301"/>
      <c r="D108" s="301"/>
      <c r="E108" s="301"/>
      <c r="F108" s="301"/>
      <c r="G108" s="293"/>
    </row>
    <row r="109" spans="1:7" x14ac:dyDescent="0.25">
      <c r="A109" s="282"/>
      <c r="B109" s="293"/>
      <c r="C109" s="301"/>
      <c r="D109" s="301"/>
      <c r="E109" s="301"/>
      <c r="F109" s="301"/>
      <c r="G109" s="293"/>
    </row>
    <row r="110" spans="1:7" x14ac:dyDescent="0.25">
      <c r="A110" s="282"/>
      <c r="B110" s="293"/>
      <c r="C110" s="301"/>
      <c r="D110" s="301"/>
      <c r="E110" s="301"/>
      <c r="F110" s="301"/>
      <c r="G110" s="293"/>
    </row>
    <row r="111" spans="1:7" x14ac:dyDescent="0.25">
      <c r="A111" s="282"/>
      <c r="B111" s="293"/>
      <c r="C111" s="301"/>
      <c r="D111" s="301"/>
      <c r="E111" s="301"/>
      <c r="F111" s="301"/>
      <c r="G111" s="293"/>
    </row>
    <row r="112" spans="1:7" x14ac:dyDescent="0.25">
      <c r="A112" s="282"/>
      <c r="B112" s="293"/>
      <c r="C112" s="301"/>
      <c r="D112" s="301"/>
      <c r="E112" s="301"/>
      <c r="F112" s="301"/>
      <c r="G112" s="293"/>
    </row>
    <row r="113" spans="1:7" x14ac:dyDescent="0.25">
      <c r="A113" s="282"/>
      <c r="B113" s="293"/>
      <c r="C113" s="301"/>
      <c r="D113" s="301"/>
      <c r="E113" s="301"/>
      <c r="F113" s="301"/>
      <c r="G113" s="293"/>
    </row>
    <row r="114" spans="1:7" x14ac:dyDescent="0.25">
      <c r="A114" s="282"/>
      <c r="B114" s="293"/>
      <c r="C114" s="301"/>
      <c r="D114" s="301"/>
      <c r="E114" s="301"/>
      <c r="F114" s="301"/>
      <c r="G114" s="293"/>
    </row>
    <row r="115" spans="1:7" x14ac:dyDescent="0.25">
      <c r="A115" s="282"/>
      <c r="B115" s="293"/>
      <c r="C115" s="301"/>
      <c r="D115" s="301"/>
      <c r="E115" s="301"/>
      <c r="F115" s="301"/>
      <c r="G115" s="293"/>
    </row>
    <row r="116" spans="1:7" x14ac:dyDescent="0.25">
      <c r="A116" s="282"/>
      <c r="B116" s="293"/>
      <c r="C116" s="301"/>
      <c r="D116" s="301"/>
      <c r="E116" s="301"/>
      <c r="F116" s="301"/>
      <c r="G116" s="293"/>
    </row>
    <row r="117" spans="1:7" x14ac:dyDescent="0.25">
      <c r="A117" s="282"/>
      <c r="B117" s="293"/>
      <c r="C117" s="301"/>
      <c r="D117" s="301"/>
      <c r="E117" s="301"/>
      <c r="F117" s="301"/>
      <c r="G117" s="293"/>
    </row>
    <row r="118" spans="1:7" x14ac:dyDescent="0.25">
      <c r="A118" s="282"/>
      <c r="B118" s="293"/>
      <c r="C118" s="301"/>
      <c r="D118" s="301"/>
      <c r="E118" s="301"/>
      <c r="F118" s="301"/>
      <c r="G118" s="293"/>
    </row>
    <row r="119" spans="1:7" x14ac:dyDescent="0.25">
      <c r="A119" s="282"/>
      <c r="B119" s="293"/>
      <c r="C119" s="301"/>
      <c r="D119" s="301"/>
      <c r="E119" s="301"/>
      <c r="F119" s="301"/>
      <c r="G119" s="293"/>
    </row>
    <row r="120" spans="1:7" x14ac:dyDescent="0.25">
      <c r="A120" s="282"/>
      <c r="B120" s="293"/>
      <c r="C120" s="301"/>
      <c r="D120" s="301"/>
      <c r="E120" s="301"/>
      <c r="F120" s="301"/>
      <c r="G120" s="293"/>
    </row>
    <row r="121" spans="1:7" x14ac:dyDescent="0.25">
      <c r="A121" s="282"/>
      <c r="B121" s="293"/>
      <c r="C121" s="301"/>
      <c r="D121" s="301"/>
      <c r="E121" s="301"/>
      <c r="F121" s="301"/>
      <c r="G121" s="293"/>
    </row>
    <row r="122" spans="1:7" x14ac:dyDescent="0.25">
      <c r="A122" s="282"/>
      <c r="B122" s="293"/>
      <c r="C122" s="301"/>
      <c r="D122" s="301"/>
      <c r="E122" s="301"/>
      <c r="F122" s="301"/>
      <c r="G122" s="293"/>
    </row>
    <row r="123" spans="1:7" x14ac:dyDescent="0.25">
      <c r="A123" s="282"/>
      <c r="B123" s="293"/>
      <c r="C123" s="301"/>
      <c r="D123" s="301"/>
      <c r="E123" s="301"/>
      <c r="F123" s="301"/>
      <c r="G123" s="293"/>
    </row>
    <row r="124" spans="1:7" x14ac:dyDescent="0.25">
      <c r="A124" s="282"/>
      <c r="B124" s="293"/>
      <c r="C124" s="301"/>
      <c r="D124" s="301"/>
      <c r="E124" s="301"/>
      <c r="F124" s="301"/>
      <c r="G124" s="293"/>
    </row>
    <row r="125" spans="1:7" x14ac:dyDescent="0.25">
      <c r="A125" s="282"/>
      <c r="B125" s="293"/>
      <c r="C125" s="301"/>
      <c r="D125" s="301"/>
      <c r="E125" s="301"/>
      <c r="F125" s="301"/>
      <c r="G125" s="293"/>
    </row>
    <row r="126" spans="1:7" x14ac:dyDescent="0.25">
      <c r="A126" s="282"/>
      <c r="B126" s="293"/>
      <c r="C126" s="301"/>
      <c r="D126" s="301"/>
      <c r="E126" s="301"/>
      <c r="F126" s="301"/>
      <c r="G126" s="293"/>
    </row>
    <row r="127" spans="1:7" x14ac:dyDescent="0.25">
      <c r="A127" s="282"/>
      <c r="B127" s="293"/>
      <c r="C127" s="301"/>
      <c r="D127" s="301"/>
      <c r="E127" s="301"/>
      <c r="F127" s="301"/>
      <c r="G127" s="293"/>
    </row>
    <row r="128" spans="1:7" x14ac:dyDescent="0.25">
      <c r="A128" s="282"/>
      <c r="B128" s="293"/>
      <c r="C128" s="301"/>
      <c r="D128" s="301"/>
      <c r="E128" s="301"/>
      <c r="F128" s="301"/>
      <c r="G128" s="293"/>
    </row>
    <row r="129" spans="1:7" x14ac:dyDescent="0.25">
      <c r="A129" s="282"/>
      <c r="B129" s="293"/>
      <c r="C129" s="301"/>
      <c r="D129" s="301"/>
      <c r="E129" s="301"/>
      <c r="F129" s="301"/>
      <c r="G129" s="293"/>
    </row>
    <row r="130" spans="1:7" x14ac:dyDescent="0.25">
      <c r="A130" s="282"/>
      <c r="B130" s="293"/>
      <c r="C130" s="301"/>
      <c r="D130" s="301"/>
      <c r="E130" s="301"/>
      <c r="F130" s="301"/>
      <c r="G130" s="293"/>
    </row>
    <row r="131" spans="1:7" x14ac:dyDescent="0.25">
      <c r="A131" s="282"/>
      <c r="B131" s="293"/>
      <c r="C131" s="301"/>
      <c r="D131" s="301"/>
      <c r="E131" s="301"/>
      <c r="F131" s="301"/>
      <c r="G131" s="293"/>
    </row>
    <row r="132" spans="1:7" x14ac:dyDescent="0.25">
      <c r="A132" s="282"/>
      <c r="B132" s="293"/>
      <c r="C132" s="301"/>
      <c r="D132" s="301"/>
      <c r="E132" s="301"/>
      <c r="F132" s="301"/>
      <c r="G132" s="293"/>
    </row>
    <row r="133" spans="1:7" x14ac:dyDescent="0.25">
      <c r="A133" s="282"/>
      <c r="B133" s="293"/>
      <c r="C133" s="301"/>
      <c r="D133" s="301"/>
      <c r="E133" s="301"/>
      <c r="F133" s="301"/>
      <c r="G133" s="293"/>
    </row>
    <row r="134" spans="1:7" x14ac:dyDescent="0.25">
      <c r="A134" s="282"/>
      <c r="B134" s="293"/>
      <c r="C134" s="301"/>
      <c r="D134" s="301"/>
      <c r="E134" s="301"/>
      <c r="F134" s="301"/>
      <c r="G134" s="293"/>
    </row>
    <row r="135" spans="1:7" x14ac:dyDescent="0.25">
      <c r="A135" s="282"/>
      <c r="B135" s="293"/>
      <c r="C135" s="301"/>
      <c r="D135" s="301"/>
      <c r="E135" s="301"/>
      <c r="F135" s="301"/>
      <c r="G135" s="293"/>
    </row>
    <row r="136" spans="1:7" x14ac:dyDescent="0.25">
      <c r="A136" s="282"/>
      <c r="B136" s="293"/>
      <c r="C136" s="301"/>
      <c r="D136" s="301"/>
      <c r="E136" s="301"/>
      <c r="F136" s="301"/>
      <c r="G136" s="293"/>
    </row>
    <row r="137" spans="1:7" x14ac:dyDescent="0.25">
      <c r="A137" s="282"/>
      <c r="B137" s="293"/>
      <c r="C137" s="301"/>
      <c r="D137" s="301"/>
      <c r="E137" s="301"/>
      <c r="F137" s="301"/>
      <c r="G137" s="293"/>
    </row>
    <row r="138" spans="1:7" x14ac:dyDescent="0.25">
      <c r="A138" s="282"/>
      <c r="B138" s="293"/>
      <c r="C138" s="301"/>
      <c r="D138" s="301"/>
      <c r="E138" s="301"/>
      <c r="F138" s="301"/>
      <c r="G138" s="293"/>
    </row>
    <row r="139" spans="1:7" x14ac:dyDescent="0.25">
      <c r="A139" s="282"/>
      <c r="B139" s="293"/>
      <c r="C139" s="301"/>
      <c r="D139" s="301"/>
      <c r="E139" s="301"/>
      <c r="F139" s="301"/>
      <c r="G139" s="293"/>
    </row>
    <row r="140" spans="1:7" x14ac:dyDescent="0.25">
      <c r="A140" s="282"/>
      <c r="B140" s="293"/>
      <c r="C140" s="301"/>
      <c r="D140" s="301"/>
      <c r="E140" s="301"/>
      <c r="F140" s="301"/>
      <c r="G140" s="293"/>
    </row>
    <row r="141" spans="1:7" x14ac:dyDescent="0.25">
      <c r="A141" s="282"/>
      <c r="B141" s="293"/>
      <c r="C141" s="301"/>
      <c r="D141" s="301"/>
      <c r="E141" s="301"/>
      <c r="F141" s="301"/>
      <c r="G141" s="293"/>
    </row>
    <row r="142" spans="1:7" x14ac:dyDescent="0.25">
      <c r="A142" s="282"/>
      <c r="B142" s="293"/>
      <c r="C142" s="301"/>
      <c r="D142" s="301"/>
      <c r="E142" s="301"/>
      <c r="F142" s="301"/>
      <c r="G142" s="293"/>
    </row>
    <row r="143" spans="1:7" x14ac:dyDescent="0.25">
      <c r="A143" s="282"/>
      <c r="B143" s="293"/>
      <c r="C143" s="301"/>
      <c r="D143" s="301"/>
      <c r="E143" s="301"/>
      <c r="F143" s="301"/>
      <c r="G143" s="293"/>
    </row>
    <row r="144" spans="1:7" x14ac:dyDescent="0.25">
      <c r="A144" s="282"/>
      <c r="B144" s="293"/>
      <c r="C144" s="301"/>
      <c r="D144" s="301"/>
      <c r="E144" s="301"/>
      <c r="F144" s="301"/>
      <c r="G144" s="293"/>
    </row>
    <row r="145" spans="1:7" x14ac:dyDescent="0.25">
      <c r="A145" s="282"/>
      <c r="B145" s="293"/>
      <c r="C145" s="301"/>
      <c r="D145" s="301"/>
      <c r="E145" s="301"/>
      <c r="F145" s="301"/>
      <c r="G145" s="293"/>
    </row>
    <row r="146" spans="1:7" x14ac:dyDescent="0.25">
      <c r="A146" s="282"/>
      <c r="B146" s="293"/>
      <c r="C146" s="301"/>
      <c r="D146" s="301"/>
      <c r="E146" s="301"/>
      <c r="F146" s="301"/>
      <c r="G146" s="293"/>
    </row>
    <row r="147" spans="1:7" x14ac:dyDescent="0.25">
      <c r="A147" s="291"/>
      <c r="B147" s="291"/>
      <c r="C147" s="291"/>
      <c r="D147" s="291"/>
      <c r="E147" s="291"/>
      <c r="F147" s="291"/>
      <c r="G147" s="291"/>
    </row>
    <row r="148" spans="1:7" x14ac:dyDescent="0.25">
      <c r="A148" s="282"/>
      <c r="B148" s="282"/>
      <c r="C148" s="301"/>
      <c r="D148" s="301"/>
      <c r="E148" s="304"/>
      <c r="F148" s="301"/>
      <c r="G148" s="293"/>
    </row>
    <row r="149" spans="1:7" x14ac:dyDescent="0.25">
      <c r="A149" s="282"/>
      <c r="B149" s="282"/>
      <c r="C149" s="301"/>
      <c r="D149" s="301"/>
      <c r="E149" s="304"/>
      <c r="F149" s="301"/>
      <c r="G149" s="293"/>
    </row>
    <row r="150" spans="1:7" x14ac:dyDescent="0.25">
      <c r="A150" s="282"/>
      <c r="B150" s="282"/>
      <c r="C150" s="301"/>
      <c r="D150" s="301"/>
      <c r="E150" s="304"/>
      <c r="F150" s="301"/>
      <c r="G150" s="293"/>
    </row>
    <row r="151" spans="1:7" x14ac:dyDescent="0.25">
      <c r="A151" s="282"/>
      <c r="B151" s="282"/>
      <c r="C151" s="301"/>
      <c r="D151" s="301"/>
      <c r="E151" s="304"/>
      <c r="F151" s="301"/>
      <c r="G151" s="293"/>
    </row>
    <row r="152" spans="1:7" x14ac:dyDescent="0.25">
      <c r="A152" s="282"/>
      <c r="B152" s="282"/>
      <c r="C152" s="301"/>
      <c r="D152" s="301"/>
      <c r="E152" s="304"/>
      <c r="F152" s="301"/>
      <c r="G152" s="293"/>
    </row>
    <row r="153" spans="1:7" x14ac:dyDescent="0.25">
      <c r="A153" s="282"/>
      <c r="B153" s="282"/>
      <c r="C153" s="301"/>
      <c r="D153" s="301"/>
      <c r="E153" s="304"/>
      <c r="F153" s="301"/>
      <c r="G153" s="293"/>
    </row>
    <row r="154" spans="1:7" x14ac:dyDescent="0.25">
      <c r="A154" s="282"/>
      <c r="B154" s="282"/>
      <c r="C154" s="301"/>
      <c r="D154" s="301"/>
      <c r="E154" s="304"/>
      <c r="F154" s="301"/>
      <c r="G154" s="293"/>
    </row>
    <row r="155" spans="1:7" x14ac:dyDescent="0.25">
      <c r="A155" s="282"/>
      <c r="B155" s="282"/>
      <c r="C155" s="301"/>
      <c r="D155" s="301"/>
      <c r="E155" s="304"/>
      <c r="F155" s="301"/>
      <c r="G155" s="293"/>
    </row>
    <row r="156" spans="1:7" x14ac:dyDescent="0.25">
      <c r="A156" s="282"/>
      <c r="B156" s="282"/>
      <c r="C156" s="301"/>
      <c r="D156" s="301"/>
      <c r="E156" s="304"/>
      <c r="F156" s="301"/>
      <c r="G156" s="293"/>
    </row>
    <row r="157" spans="1:7" x14ac:dyDescent="0.25">
      <c r="A157" s="291"/>
      <c r="B157" s="291"/>
      <c r="C157" s="291"/>
      <c r="D157" s="291"/>
      <c r="E157" s="291"/>
      <c r="F157" s="291"/>
      <c r="G157" s="291"/>
    </row>
    <row r="158" spans="1:7" x14ac:dyDescent="0.25">
      <c r="A158" s="282"/>
      <c r="B158" s="282"/>
      <c r="C158" s="301"/>
      <c r="D158" s="301"/>
      <c r="E158" s="304"/>
      <c r="F158" s="301"/>
      <c r="G158" s="293"/>
    </row>
    <row r="159" spans="1:7" x14ac:dyDescent="0.25">
      <c r="A159" s="282"/>
      <c r="B159" s="282"/>
      <c r="C159" s="301"/>
      <c r="D159" s="301"/>
      <c r="E159" s="304"/>
      <c r="F159" s="301"/>
      <c r="G159" s="293"/>
    </row>
    <row r="160" spans="1:7" x14ac:dyDescent="0.25">
      <c r="A160" s="282"/>
      <c r="B160" s="282"/>
      <c r="C160" s="301"/>
      <c r="D160" s="301"/>
      <c r="E160" s="304"/>
      <c r="F160" s="301"/>
      <c r="G160" s="293"/>
    </row>
    <row r="161" spans="1:7" x14ac:dyDescent="0.25">
      <c r="A161" s="282"/>
      <c r="B161" s="282"/>
      <c r="C161" s="282"/>
      <c r="D161" s="282"/>
      <c r="E161" s="275"/>
      <c r="F161" s="282"/>
      <c r="G161" s="293"/>
    </row>
    <row r="162" spans="1:7" x14ac:dyDescent="0.25">
      <c r="A162" s="282"/>
      <c r="B162" s="282"/>
      <c r="C162" s="282"/>
      <c r="D162" s="282"/>
      <c r="E162" s="275"/>
      <c r="F162" s="282"/>
      <c r="G162" s="293"/>
    </row>
    <row r="163" spans="1:7" x14ac:dyDescent="0.25">
      <c r="A163" s="282"/>
      <c r="B163" s="282"/>
      <c r="C163" s="282"/>
      <c r="D163" s="282"/>
      <c r="E163" s="275"/>
      <c r="F163" s="282"/>
      <c r="G163" s="293"/>
    </row>
    <row r="164" spans="1:7" x14ac:dyDescent="0.25">
      <c r="A164" s="282"/>
      <c r="B164" s="282"/>
      <c r="C164" s="282"/>
      <c r="D164" s="282"/>
      <c r="E164" s="275"/>
      <c r="F164" s="282"/>
      <c r="G164" s="293"/>
    </row>
    <row r="165" spans="1:7" x14ac:dyDescent="0.25">
      <c r="A165" s="282"/>
      <c r="B165" s="282"/>
      <c r="C165" s="282"/>
      <c r="D165" s="282"/>
      <c r="E165" s="275"/>
      <c r="F165" s="282"/>
      <c r="G165" s="293"/>
    </row>
    <row r="166" spans="1:7" x14ac:dyDescent="0.25">
      <c r="A166" s="282"/>
      <c r="B166" s="282"/>
      <c r="C166" s="282"/>
      <c r="D166" s="282"/>
      <c r="E166" s="275"/>
      <c r="F166" s="282"/>
      <c r="G166" s="293"/>
    </row>
    <row r="167" spans="1:7" x14ac:dyDescent="0.25">
      <c r="A167" s="291"/>
      <c r="B167" s="291"/>
      <c r="C167" s="291"/>
      <c r="D167" s="291"/>
      <c r="E167" s="291"/>
      <c r="F167" s="291"/>
      <c r="G167" s="291"/>
    </row>
    <row r="168" spans="1:7" x14ac:dyDescent="0.25">
      <c r="A168" s="282"/>
      <c r="B168" s="305"/>
      <c r="C168" s="301"/>
      <c r="D168" s="301"/>
      <c r="E168" s="304"/>
      <c r="F168" s="301"/>
      <c r="G168" s="293"/>
    </row>
    <row r="169" spans="1:7" x14ac:dyDescent="0.25">
      <c r="A169" s="282"/>
      <c r="B169" s="305"/>
      <c r="C169" s="301"/>
      <c r="D169" s="301"/>
      <c r="E169" s="304"/>
      <c r="F169" s="301"/>
      <c r="G169" s="293"/>
    </row>
    <row r="170" spans="1:7" x14ac:dyDescent="0.25">
      <c r="A170" s="282"/>
      <c r="B170" s="305"/>
      <c r="C170" s="301"/>
      <c r="D170" s="301"/>
      <c r="E170" s="301"/>
      <c r="F170" s="301"/>
      <c r="G170" s="293"/>
    </row>
    <row r="171" spans="1:7" x14ac:dyDescent="0.25">
      <c r="A171" s="282"/>
      <c r="B171" s="305"/>
      <c r="C171" s="301"/>
      <c r="D171" s="301"/>
      <c r="E171" s="301"/>
      <c r="F171" s="301"/>
      <c r="G171" s="293"/>
    </row>
    <row r="172" spans="1:7" x14ac:dyDescent="0.25">
      <c r="A172" s="282"/>
      <c r="B172" s="305"/>
      <c r="C172" s="301"/>
      <c r="D172" s="301"/>
      <c r="E172" s="301"/>
      <c r="F172" s="301"/>
      <c r="G172" s="293"/>
    </row>
    <row r="173" spans="1:7" x14ac:dyDescent="0.25">
      <c r="A173" s="282"/>
      <c r="B173" s="294"/>
      <c r="C173" s="301"/>
      <c r="D173" s="301"/>
      <c r="E173" s="301"/>
      <c r="F173" s="301"/>
      <c r="G173" s="293"/>
    </row>
    <row r="174" spans="1:7" x14ac:dyDescent="0.25">
      <c r="A174" s="282"/>
      <c r="B174" s="294"/>
      <c r="C174" s="301"/>
      <c r="D174" s="301"/>
      <c r="E174" s="301"/>
      <c r="F174" s="301"/>
      <c r="G174" s="293"/>
    </row>
    <row r="175" spans="1:7" x14ac:dyDescent="0.25">
      <c r="A175" s="282"/>
      <c r="B175" s="305"/>
      <c r="C175" s="301"/>
      <c r="D175" s="301"/>
      <c r="E175" s="301"/>
      <c r="F175" s="301"/>
      <c r="G175" s="293"/>
    </row>
    <row r="176" spans="1:7" x14ac:dyDescent="0.25">
      <c r="A176" s="282"/>
      <c r="B176" s="305"/>
      <c r="C176" s="301"/>
      <c r="D176" s="301"/>
      <c r="E176" s="301"/>
      <c r="F176" s="301"/>
      <c r="G176" s="293"/>
    </row>
    <row r="177" spans="1:7" x14ac:dyDescent="0.25">
      <c r="A177" s="291"/>
      <c r="B177" s="291"/>
      <c r="C177" s="291"/>
      <c r="D177" s="291"/>
      <c r="E177" s="291"/>
      <c r="F177" s="291"/>
      <c r="G177" s="291"/>
    </row>
    <row r="178" spans="1:7" x14ac:dyDescent="0.25">
      <c r="A178" s="282"/>
      <c r="B178" s="282"/>
      <c r="C178" s="301"/>
      <c r="D178" s="301"/>
      <c r="E178" s="304"/>
      <c r="F178" s="301"/>
      <c r="G178" s="293"/>
    </row>
    <row r="179" spans="1:7" x14ac:dyDescent="0.25">
      <c r="A179" s="282"/>
      <c r="B179" s="306"/>
      <c r="C179" s="301"/>
      <c r="D179" s="301"/>
      <c r="E179" s="304"/>
      <c r="F179" s="301"/>
      <c r="G179" s="293"/>
    </row>
    <row r="180" spans="1:7" x14ac:dyDescent="0.25">
      <c r="A180" s="282"/>
      <c r="B180" s="306"/>
      <c r="C180" s="301"/>
      <c r="D180" s="301"/>
      <c r="E180" s="304"/>
      <c r="F180" s="301"/>
      <c r="G180" s="293"/>
    </row>
    <row r="181" spans="1:7" x14ac:dyDescent="0.25">
      <c r="A181" s="282"/>
      <c r="B181" s="306"/>
      <c r="C181" s="301"/>
      <c r="D181" s="301"/>
      <c r="E181" s="304"/>
      <c r="F181" s="301"/>
      <c r="G181" s="293"/>
    </row>
    <row r="182" spans="1:7" x14ac:dyDescent="0.25">
      <c r="A182" s="282"/>
      <c r="B182" s="306"/>
      <c r="C182" s="301"/>
      <c r="D182" s="301"/>
      <c r="E182" s="304"/>
      <c r="F182" s="301"/>
      <c r="G182" s="293"/>
    </row>
    <row r="183" spans="1:7" x14ac:dyDescent="0.25">
      <c r="A183" s="282"/>
      <c r="B183" s="293"/>
      <c r="C183" s="293"/>
      <c r="D183" s="293"/>
      <c r="E183" s="293"/>
      <c r="F183" s="293"/>
      <c r="G183" s="293"/>
    </row>
    <row r="184" spans="1:7" x14ac:dyDescent="0.25">
      <c r="A184" s="282"/>
      <c r="B184" s="293"/>
      <c r="C184" s="293"/>
      <c r="D184" s="293"/>
      <c r="E184" s="293"/>
      <c r="F184" s="293"/>
      <c r="G184" s="293"/>
    </row>
    <row r="185" spans="1:7" x14ac:dyDescent="0.25">
      <c r="A185" s="282"/>
      <c r="B185" s="293"/>
      <c r="C185" s="293"/>
      <c r="D185" s="293"/>
      <c r="E185" s="293"/>
      <c r="F185" s="293"/>
      <c r="G185" s="293"/>
    </row>
    <row r="186" spans="1:7" ht="18.75" x14ac:dyDescent="0.25">
      <c r="A186" s="307"/>
      <c r="B186" s="308"/>
      <c r="C186" s="309"/>
      <c r="D186" s="309"/>
      <c r="E186" s="309"/>
      <c r="F186" s="309"/>
      <c r="G186" s="309"/>
    </row>
    <row r="187" spans="1:7" x14ac:dyDescent="0.25">
      <c r="A187" s="291"/>
      <c r="B187" s="291"/>
      <c r="C187" s="291"/>
      <c r="D187" s="291"/>
      <c r="E187" s="291"/>
      <c r="F187" s="291"/>
      <c r="G187" s="291"/>
    </row>
    <row r="188" spans="1:7" x14ac:dyDescent="0.25">
      <c r="A188" s="282"/>
      <c r="B188" s="293"/>
      <c r="C188" s="299"/>
      <c r="D188" s="282"/>
      <c r="E188" s="295"/>
      <c r="F188" s="277"/>
      <c r="G188" s="277"/>
    </row>
    <row r="189" spans="1:7" x14ac:dyDescent="0.25">
      <c r="A189" s="295"/>
      <c r="B189" s="310"/>
      <c r="C189" s="295"/>
      <c r="D189" s="295"/>
      <c r="E189" s="295"/>
      <c r="F189" s="277"/>
      <c r="G189" s="277"/>
    </row>
    <row r="190" spans="1:7" x14ac:dyDescent="0.25">
      <c r="A190" s="282"/>
      <c r="B190" s="293"/>
      <c r="C190" s="295"/>
      <c r="D190" s="295"/>
      <c r="E190" s="295"/>
      <c r="F190" s="277"/>
      <c r="G190" s="277"/>
    </row>
    <row r="191" spans="1:7" x14ac:dyDescent="0.25">
      <c r="A191" s="282"/>
      <c r="B191" s="293"/>
      <c r="C191" s="299"/>
      <c r="D191" s="311"/>
      <c r="E191" s="295"/>
      <c r="F191" s="292"/>
      <c r="G191" s="292"/>
    </row>
    <row r="192" spans="1:7" x14ac:dyDescent="0.25">
      <c r="A192" s="282"/>
      <c r="B192" s="293"/>
      <c r="C192" s="299"/>
      <c r="D192" s="311"/>
      <c r="E192" s="295"/>
      <c r="F192" s="292"/>
      <c r="G192" s="292"/>
    </row>
    <row r="193" spans="1:7" x14ac:dyDescent="0.25">
      <c r="A193" s="282"/>
      <c r="B193" s="293"/>
      <c r="C193" s="299"/>
      <c r="D193" s="311"/>
      <c r="E193" s="295"/>
      <c r="F193" s="292"/>
      <c r="G193" s="292"/>
    </row>
    <row r="194" spans="1:7" x14ac:dyDescent="0.25">
      <c r="A194" s="282"/>
      <c r="B194" s="293"/>
      <c r="C194" s="299"/>
      <c r="D194" s="311"/>
      <c r="E194" s="295"/>
      <c r="F194" s="292"/>
      <c r="G194" s="292"/>
    </row>
    <row r="195" spans="1:7" x14ac:dyDescent="0.25">
      <c r="A195" s="282"/>
      <c r="B195" s="293"/>
      <c r="C195" s="299"/>
      <c r="D195" s="311"/>
      <c r="E195" s="295"/>
      <c r="F195" s="292"/>
      <c r="G195" s="292"/>
    </row>
    <row r="196" spans="1:7" x14ac:dyDescent="0.25">
      <c r="A196" s="282"/>
      <c r="B196" s="293"/>
      <c r="C196" s="299"/>
      <c r="D196" s="311"/>
      <c r="E196" s="295"/>
      <c r="F196" s="292"/>
      <c r="G196" s="292"/>
    </row>
    <row r="197" spans="1:7" x14ac:dyDescent="0.25">
      <c r="A197" s="282"/>
      <c r="B197" s="293"/>
      <c r="C197" s="299"/>
      <c r="D197" s="311"/>
      <c r="E197" s="295"/>
      <c r="F197" s="292"/>
      <c r="G197" s="292"/>
    </row>
    <row r="198" spans="1:7" x14ac:dyDescent="0.25">
      <c r="A198" s="282"/>
      <c r="B198" s="293"/>
      <c r="C198" s="299"/>
      <c r="D198" s="311"/>
      <c r="E198" s="295"/>
      <c r="F198" s="292"/>
      <c r="G198" s="292"/>
    </row>
    <row r="199" spans="1:7" x14ac:dyDescent="0.25">
      <c r="A199" s="282"/>
      <c r="B199" s="293"/>
      <c r="C199" s="299"/>
      <c r="D199" s="311"/>
      <c r="E199" s="295"/>
      <c r="F199" s="292"/>
      <c r="G199" s="292"/>
    </row>
    <row r="200" spans="1:7" x14ac:dyDescent="0.25">
      <c r="A200" s="282"/>
      <c r="B200" s="293"/>
      <c r="C200" s="299"/>
      <c r="D200" s="311"/>
      <c r="E200" s="293"/>
      <c r="F200" s="292"/>
      <c r="G200" s="292"/>
    </row>
    <row r="201" spans="1:7" x14ac:dyDescent="0.25">
      <c r="A201" s="282"/>
      <c r="B201" s="293"/>
      <c r="C201" s="299"/>
      <c r="D201" s="311"/>
      <c r="E201" s="293"/>
      <c r="F201" s="292"/>
      <c r="G201" s="292"/>
    </row>
    <row r="202" spans="1:7" x14ac:dyDescent="0.25">
      <c r="A202" s="282"/>
      <c r="B202" s="293"/>
      <c r="C202" s="299"/>
      <c r="D202" s="311"/>
      <c r="E202" s="293"/>
      <c r="F202" s="292"/>
      <c r="G202" s="292"/>
    </row>
    <row r="203" spans="1:7" x14ac:dyDescent="0.25">
      <c r="A203" s="282"/>
      <c r="B203" s="293"/>
      <c r="C203" s="299"/>
      <c r="D203" s="311"/>
      <c r="E203" s="293"/>
      <c r="F203" s="292"/>
      <c r="G203" s="292"/>
    </row>
    <row r="204" spans="1:7" x14ac:dyDescent="0.25">
      <c r="A204" s="282"/>
      <c r="B204" s="293"/>
      <c r="C204" s="299"/>
      <c r="D204" s="311"/>
      <c r="E204" s="293"/>
      <c r="F204" s="292"/>
      <c r="G204" s="292"/>
    </row>
    <row r="205" spans="1:7" x14ac:dyDescent="0.25">
      <c r="A205" s="282"/>
      <c r="B205" s="293"/>
      <c r="C205" s="299"/>
      <c r="D205" s="311"/>
      <c r="E205" s="293"/>
      <c r="F205" s="292"/>
      <c r="G205" s="292"/>
    </row>
    <row r="206" spans="1:7" x14ac:dyDescent="0.25">
      <c r="A206" s="282"/>
      <c r="B206" s="293"/>
      <c r="C206" s="299"/>
      <c r="D206" s="311"/>
      <c r="E206" s="282"/>
      <c r="F206" s="292"/>
      <c r="G206" s="292"/>
    </row>
    <row r="207" spans="1:7" x14ac:dyDescent="0.25">
      <c r="A207" s="282"/>
      <c r="B207" s="293"/>
      <c r="C207" s="299"/>
      <c r="D207" s="311"/>
      <c r="E207" s="312"/>
      <c r="F207" s="292"/>
      <c r="G207" s="292"/>
    </row>
    <row r="208" spans="1:7" x14ac:dyDescent="0.25">
      <c r="A208" s="282"/>
      <c r="B208" s="293"/>
      <c r="C208" s="299"/>
      <c r="D208" s="311"/>
      <c r="E208" s="312"/>
      <c r="F208" s="292"/>
      <c r="G208" s="292"/>
    </row>
    <row r="209" spans="1:7" x14ac:dyDescent="0.25">
      <c r="A209" s="282"/>
      <c r="B209" s="293"/>
      <c r="C209" s="299"/>
      <c r="D209" s="311"/>
      <c r="E209" s="312"/>
      <c r="F209" s="292"/>
      <c r="G209" s="292"/>
    </row>
    <row r="210" spans="1:7" x14ac:dyDescent="0.25">
      <c r="A210" s="282"/>
      <c r="B210" s="293"/>
      <c r="C210" s="299"/>
      <c r="D210" s="311"/>
      <c r="E210" s="312"/>
      <c r="F210" s="292"/>
      <c r="G210" s="292"/>
    </row>
    <row r="211" spans="1:7" x14ac:dyDescent="0.25">
      <c r="A211" s="282"/>
      <c r="B211" s="293"/>
      <c r="C211" s="299"/>
      <c r="D211" s="311"/>
      <c r="E211" s="312"/>
      <c r="F211" s="292"/>
      <c r="G211" s="292"/>
    </row>
    <row r="212" spans="1:7" x14ac:dyDescent="0.25">
      <c r="A212" s="282"/>
      <c r="B212" s="293"/>
      <c r="C212" s="299"/>
      <c r="D212" s="311"/>
      <c r="E212" s="312"/>
      <c r="F212" s="292"/>
      <c r="G212" s="292"/>
    </row>
    <row r="213" spans="1:7" x14ac:dyDescent="0.25">
      <c r="A213" s="282"/>
      <c r="B213" s="293"/>
      <c r="C213" s="299"/>
      <c r="D213" s="311"/>
      <c r="E213" s="312"/>
      <c r="F213" s="292"/>
      <c r="G213" s="292"/>
    </row>
    <row r="214" spans="1:7" x14ac:dyDescent="0.25">
      <c r="A214" s="282"/>
      <c r="B214" s="293"/>
      <c r="C214" s="299"/>
      <c r="D214" s="311"/>
      <c r="E214" s="312"/>
      <c r="F214" s="292"/>
      <c r="G214" s="292"/>
    </row>
    <row r="215" spans="1:7" x14ac:dyDescent="0.25">
      <c r="A215" s="282"/>
      <c r="B215" s="313"/>
      <c r="C215" s="314"/>
      <c r="D215" s="315"/>
      <c r="E215" s="312"/>
      <c r="F215" s="316"/>
      <c r="G215" s="316"/>
    </row>
    <row r="216" spans="1:7" x14ac:dyDescent="0.25">
      <c r="A216" s="291"/>
      <c r="B216" s="291"/>
      <c r="C216" s="291"/>
      <c r="D216" s="291"/>
      <c r="E216" s="291"/>
      <c r="F216" s="291"/>
      <c r="G216" s="291"/>
    </row>
    <row r="217" spans="1:7" x14ac:dyDescent="0.25">
      <c r="A217" s="282"/>
      <c r="B217" s="282"/>
      <c r="C217" s="301"/>
      <c r="D217" s="282"/>
      <c r="E217" s="282"/>
      <c r="F217" s="296"/>
      <c r="G217" s="296"/>
    </row>
    <row r="218" spans="1:7" x14ac:dyDescent="0.25">
      <c r="A218" s="282"/>
      <c r="B218" s="282"/>
      <c r="C218" s="282"/>
      <c r="D218" s="282"/>
      <c r="E218" s="282"/>
      <c r="F218" s="296"/>
      <c r="G218" s="296"/>
    </row>
    <row r="219" spans="1:7" x14ac:dyDescent="0.25">
      <c r="A219" s="282"/>
      <c r="B219" s="293"/>
      <c r="C219" s="282"/>
      <c r="D219" s="282"/>
      <c r="E219" s="282"/>
      <c r="F219" s="296"/>
      <c r="G219" s="296"/>
    </row>
    <row r="220" spans="1:7" x14ac:dyDescent="0.25">
      <c r="A220" s="282"/>
      <c r="B220" s="282"/>
      <c r="C220" s="299"/>
      <c r="D220" s="311"/>
      <c r="E220" s="282"/>
      <c r="F220" s="292"/>
      <c r="G220" s="292"/>
    </row>
    <row r="221" spans="1:7" x14ac:dyDescent="0.25">
      <c r="A221" s="282"/>
      <c r="B221" s="282"/>
      <c r="C221" s="299"/>
      <c r="D221" s="311"/>
      <c r="E221" s="282"/>
      <c r="F221" s="292"/>
      <c r="G221" s="292"/>
    </row>
    <row r="222" spans="1:7" x14ac:dyDescent="0.25">
      <c r="A222" s="282"/>
      <c r="B222" s="282"/>
      <c r="C222" s="299"/>
      <c r="D222" s="311"/>
      <c r="E222" s="282"/>
      <c r="F222" s="292"/>
      <c r="G222" s="292"/>
    </row>
    <row r="223" spans="1:7" x14ac:dyDescent="0.25">
      <c r="A223" s="282"/>
      <c r="B223" s="282"/>
      <c r="C223" s="299"/>
      <c r="D223" s="311"/>
      <c r="E223" s="282"/>
      <c r="F223" s="292"/>
      <c r="G223" s="292"/>
    </row>
    <row r="224" spans="1:7" x14ac:dyDescent="0.25">
      <c r="A224" s="282"/>
      <c r="B224" s="282"/>
      <c r="C224" s="299"/>
      <c r="D224" s="311"/>
      <c r="E224" s="282"/>
      <c r="F224" s="292"/>
      <c r="G224" s="292"/>
    </row>
    <row r="225" spans="1:7" x14ac:dyDescent="0.25">
      <c r="A225" s="282"/>
      <c r="B225" s="282"/>
      <c r="C225" s="299"/>
      <c r="D225" s="311"/>
      <c r="E225" s="282"/>
      <c r="F225" s="292"/>
      <c r="G225" s="292"/>
    </row>
    <row r="226" spans="1:7" x14ac:dyDescent="0.25">
      <c r="A226" s="282"/>
      <c r="B226" s="282"/>
      <c r="C226" s="299"/>
      <c r="D226" s="311"/>
      <c r="E226" s="282"/>
      <c r="F226" s="292"/>
      <c r="G226" s="292"/>
    </row>
    <row r="227" spans="1:7" x14ac:dyDescent="0.25">
      <c r="A227" s="282"/>
      <c r="B227" s="282"/>
      <c r="C227" s="299"/>
      <c r="D227" s="311"/>
      <c r="E227" s="282"/>
      <c r="F227" s="292"/>
      <c r="G227" s="292"/>
    </row>
    <row r="228" spans="1:7" x14ac:dyDescent="0.25">
      <c r="A228" s="282"/>
      <c r="B228" s="313"/>
      <c r="C228" s="299"/>
      <c r="D228" s="311"/>
      <c r="E228" s="282"/>
      <c r="F228" s="292"/>
      <c r="G228" s="292"/>
    </row>
    <row r="229" spans="1:7" x14ac:dyDescent="0.25">
      <c r="A229" s="282"/>
      <c r="B229" s="298"/>
      <c r="C229" s="299"/>
      <c r="D229" s="311"/>
      <c r="E229" s="282"/>
      <c r="F229" s="292"/>
      <c r="G229" s="292"/>
    </row>
    <row r="230" spans="1:7" x14ac:dyDescent="0.25">
      <c r="A230" s="282"/>
      <c r="B230" s="298"/>
      <c r="C230" s="299"/>
      <c r="D230" s="311"/>
      <c r="E230" s="282"/>
      <c r="F230" s="292"/>
      <c r="G230" s="292"/>
    </row>
    <row r="231" spans="1:7" x14ac:dyDescent="0.25">
      <c r="A231" s="282"/>
      <c r="B231" s="298"/>
      <c r="C231" s="299"/>
      <c r="D231" s="311"/>
      <c r="E231" s="282"/>
      <c r="F231" s="292"/>
      <c r="G231" s="292"/>
    </row>
    <row r="232" spans="1:7" x14ac:dyDescent="0.25">
      <c r="A232" s="282"/>
      <c r="B232" s="298"/>
      <c r="C232" s="299"/>
      <c r="D232" s="311"/>
      <c r="E232" s="282"/>
      <c r="F232" s="292"/>
      <c r="G232" s="292"/>
    </row>
    <row r="233" spans="1:7" x14ac:dyDescent="0.25">
      <c r="A233" s="282"/>
      <c r="B233" s="298"/>
      <c r="C233" s="299"/>
      <c r="D233" s="311"/>
      <c r="E233" s="282"/>
      <c r="F233" s="292"/>
      <c r="G233" s="292"/>
    </row>
    <row r="234" spans="1:7" x14ac:dyDescent="0.25">
      <c r="A234" s="282"/>
      <c r="B234" s="298"/>
      <c r="C234" s="299"/>
      <c r="D234" s="311"/>
      <c r="E234" s="282"/>
      <c r="F234" s="292"/>
      <c r="G234" s="292"/>
    </row>
    <row r="235" spans="1:7" x14ac:dyDescent="0.25">
      <c r="A235" s="282"/>
      <c r="B235" s="298"/>
      <c r="C235" s="282"/>
      <c r="D235" s="282"/>
      <c r="E235" s="282"/>
      <c r="F235" s="292"/>
      <c r="G235" s="292"/>
    </row>
    <row r="236" spans="1:7" x14ac:dyDescent="0.25">
      <c r="A236" s="282"/>
      <c r="B236" s="298"/>
      <c r="C236" s="282"/>
      <c r="D236" s="282"/>
      <c r="E236" s="282"/>
      <c r="F236" s="292"/>
      <c r="G236" s="292"/>
    </row>
    <row r="237" spans="1:7" x14ac:dyDescent="0.25">
      <c r="A237" s="282"/>
      <c r="B237" s="298"/>
      <c r="C237" s="282"/>
      <c r="D237" s="282"/>
      <c r="E237" s="282"/>
      <c r="F237" s="292"/>
      <c r="G237" s="292"/>
    </row>
    <row r="238" spans="1:7" x14ac:dyDescent="0.25">
      <c r="A238" s="291"/>
      <c r="B238" s="291"/>
      <c r="C238" s="291"/>
      <c r="D238" s="291"/>
      <c r="E238" s="291"/>
      <c r="F238" s="291"/>
      <c r="G238" s="291"/>
    </row>
    <row r="239" spans="1:7" x14ac:dyDescent="0.25">
      <c r="A239" s="282"/>
      <c r="B239" s="282"/>
      <c r="C239" s="301"/>
      <c r="D239" s="282"/>
      <c r="E239" s="282"/>
      <c r="F239" s="296"/>
      <c r="G239" s="296"/>
    </row>
    <row r="240" spans="1:7" x14ac:dyDescent="0.25">
      <c r="A240" s="282"/>
      <c r="B240" s="282"/>
      <c r="C240" s="282"/>
      <c r="D240" s="282"/>
      <c r="E240" s="282"/>
      <c r="F240" s="296"/>
      <c r="G240" s="296"/>
    </row>
    <row r="241" spans="1:7" x14ac:dyDescent="0.25">
      <c r="A241" s="282"/>
      <c r="B241" s="293"/>
      <c r="C241" s="282"/>
      <c r="D241" s="282"/>
      <c r="E241" s="282"/>
      <c r="F241" s="296"/>
      <c r="G241" s="296"/>
    </row>
    <row r="242" spans="1:7" x14ac:dyDescent="0.25">
      <c r="A242" s="282"/>
      <c r="B242" s="282"/>
      <c r="C242" s="299"/>
      <c r="D242" s="311"/>
      <c r="E242" s="282"/>
      <c r="F242" s="292"/>
      <c r="G242" s="292"/>
    </row>
    <row r="243" spans="1:7" x14ac:dyDescent="0.25">
      <c r="A243" s="282"/>
      <c r="B243" s="282"/>
      <c r="C243" s="299"/>
      <c r="D243" s="311"/>
      <c r="E243" s="282"/>
      <c r="F243" s="292"/>
      <c r="G243" s="292"/>
    </row>
    <row r="244" spans="1:7" x14ac:dyDescent="0.25">
      <c r="A244" s="282"/>
      <c r="B244" s="282"/>
      <c r="C244" s="299"/>
      <c r="D244" s="311"/>
      <c r="E244" s="282"/>
      <c r="F244" s="292"/>
      <c r="G244" s="292"/>
    </row>
    <row r="245" spans="1:7" x14ac:dyDescent="0.25">
      <c r="A245" s="282"/>
      <c r="B245" s="282"/>
      <c r="C245" s="299"/>
      <c r="D245" s="311"/>
      <c r="E245" s="282"/>
      <c r="F245" s="292"/>
      <c r="G245" s="292"/>
    </row>
    <row r="246" spans="1:7" x14ac:dyDescent="0.25">
      <c r="A246" s="282"/>
      <c r="B246" s="282"/>
      <c r="C246" s="299"/>
      <c r="D246" s="311"/>
      <c r="E246" s="282"/>
      <c r="F246" s="292"/>
      <c r="G246" s="292"/>
    </row>
    <row r="247" spans="1:7" x14ac:dyDescent="0.25">
      <c r="A247" s="282"/>
      <c r="B247" s="282"/>
      <c r="C247" s="299"/>
      <c r="D247" s="311"/>
      <c r="E247" s="282"/>
      <c r="F247" s="292"/>
      <c r="G247" s="292"/>
    </row>
    <row r="248" spans="1:7" x14ac:dyDescent="0.25">
      <c r="A248" s="282"/>
      <c r="B248" s="282"/>
      <c r="C248" s="299"/>
      <c r="D248" s="311"/>
      <c r="E248" s="282"/>
      <c r="F248" s="292"/>
      <c r="G248" s="292"/>
    </row>
    <row r="249" spans="1:7" x14ac:dyDescent="0.25">
      <c r="A249" s="282"/>
      <c r="B249" s="282"/>
      <c r="C249" s="299"/>
      <c r="D249" s="311"/>
      <c r="E249" s="282"/>
      <c r="F249" s="292"/>
      <c r="G249" s="292"/>
    </row>
    <row r="250" spans="1:7" x14ac:dyDescent="0.25">
      <c r="A250" s="282"/>
      <c r="B250" s="313"/>
      <c r="C250" s="299"/>
      <c r="D250" s="311"/>
      <c r="E250" s="282"/>
      <c r="F250" s="292"/>
      <c r="G250" s="292"/>
    </row>
    <row r="251" spans="1:7" x14ac:dyDescent="0.25">
      <c r="A251" s="282"/>
      <c r="B251" s="298"/>
      <c r="C251" s="299"/>
      <c r="D251" s="311"/>
      <c r="E251" s="282"/>
      <c r="F251" s="292"/>
      <c r="G251" s="292"/>
    </row>
    <row r="252" spans="1:7" x14ac:dyDescent="0.25">
      <c r="A252" s="282"/>
      <c r="B252" s="298"/>
      <c r="C252" s="299"/>
      <c r="D252" s="311"/>
      <c r="E252" s="282"/>
      <c r="F252" s="292"/>
      <c r="G252" s="292"/>
    </row>
    <row r="253" spans="1:7" x14ac:dyDescent="0.25">
      <c r="A253" s="282"/>
      <c r="B253" s="298"/>
      <c r="C253" s="299"/>
      <c r="D253" s="311"/>
      <c r="E253" s="282"/>
      <c r="F253" s="292"/>
      <c r="G253" s="292"/>
    </row>
    <row r="254" spans="1:7" x14ac:dyDescent="0.25">
      <c r="A254" s="282"/>
      <c r="B254" s="298"/>
      <c r="C254" s="299"/>
      <c r="D254" s="311"/>
      <c r="E254" s="282"/>
      <c r="F254" s="292"/>
      <c r="G254" s="292"/>
    </row>
    <row r="255" spans="1:7" x14ac:dyDescent="0.25">
      <c r="A255" s="282"/>
      <c r="B255" s="298"/>
      <c r="C255" s="299"/>
      <c r="D255" s="311"/>
      <c r="E255" s="282"/>
      <c r="F255" s="292"/>
      <c r="G255" s="292"/>
    </row>
    <row r="256" spans="1:7" x14ac:dyDescent="0.25">
      <c r="A256" s="282"/>
      <c r="B256" s="298"/>
      <c r="C256" s="299"/>
      <c r="D256" s="311"/>
      <c r="E256" s="282"/>
      <c r="F256" s="292"/>
      <c r="G256" s="292"/>
    </row>
    <row r="257" spans="1:7" x14ac:dyDescent="0.25">
      <c r="A257" s="282"/>
      <c r="B257" s="298"/>
      <c r="C257" s="282"/>
      <c r="D257" s="282"/>
      <c r="E257" s="282"/>
      <c r="F257" s="317"/>
      <c r="G257" s="317"/>
    </row>
    <row r="258" spans="1:7" x14ac:dyDescent="0.25">
      <c r="A258" s="282"/>
      <c r="B258" s="298"/>
      <c r="C258" s="282"/>
      <c r="D258" s="282"/>
      <c r="E258" s="282"/>
      <c r="F258" s="317"/>
      <c r="G258" s="317"/>
    </row>
    <row r="259" spans="1:7" x14ac:dyDescent="0.25">
      <c r="A259" s="282"/>
      <c r="B259" s="298"/>
      <c r="C259" s="282"/>
      <c r="D259" s="282"/>
      <c r="E259" s="282"/>
      <c r="F259" s="317"/>
      <c r="G259" s="317"/>
    </row>
    <row r="260" spans="1:7" x14ac:dyDescent="0.25">
      <c r="A260" s="291"/>
      <c r="B260" s="291"/>
      <c r="C260" s="291"/>
      <c r="D260" s="291"/>
      <c r="E260" s="291"/>
      <c r="F260" s="291"/>
      <c r="G260" s="291"/>
    </row>
    <row r="261" spans="1:7" x14ac:dyDescent="0.25">
      <c r="A261" s="282"/>
      <c r="B261" s="282"/>
      <c r="C261" s="301"/>
      <c r="D261" s="282"/>
      <c r="E261" s="312"/>
      <c r="F261" s="312"/>
      <c r="G261" s="312"/>
    </row>
    <row r="262" spans="1:7" x14ac:dyDescent="0.25">
      <c r="A262" s="282"/>
      <c r="B262" s="282"/>
      <c r="C262" s="301"/>
      <c r="D262" s="282"/>
      <c r="E262" s="312"/>
      <c r="F262" s="312"/>
      <c r="G262" s="275"/>
    </row>
    <row r="263" spans="1:7" x14ac:dyDescent="0.25">
      <c r="A263" s="282"/>
      <c r="B263" s="282"/>
      <c r="C263" s="301"/>
      <c r="D263" s="282"/>
      <c r="E263" s="312"/>
      <c r="F263" s="312"/>
      <c r="G263" s="275"/>
    </row>
    <row r="264" spans="1:7" x14ac:dyDescent="0.25">
      <c r="A264" s="282"/>
      <c r="B264" s="293"/>
      <c r="C264" s="301"/>
      <c r="D264" s="295"/>
      <c r="E264" s="295"/>
      <c r="F264" s="277"/>
      <c r="G264" s="277"/>
    </row>
    <row r="265" spans="1:7" x14ac:dyDescent="0.25">
      <c r="A265" s="282"/>
      <c r="B265" s="282"/>
      <c r="C265" s="301"/>
      <c r="D265" s="282"/>
      <c r="E265" s="312"/>
      <c r="F265" s="312"/>
      <c r="G265" s="275"/>
    </row>
    <row r="266" spans="1:7" x14ac:dyDescent="0.25">
      <c r="A266" s="282"/>
      <c r="B266" s="298"/>
      <c r="C266" s="301"/>
      <c r="D266" s="282"/>
      <c r="E266" s="312"/>
      <c r="F266" s="312"/>
      <c r="G266" s="275"/>
    </row>
    <row r="267" spans="1:7" x14ac:dyDescent="0.25">
      <c r="A267" s="282"/>
      <c r="B267" s="298"/>
      <c r="C267" s="318"/>
      <c r="D267" s="282"/>
      <c r="E267" s="312"/>
      <c r="F267" s="312"/>
      <c r="G267" s="275"/>
    </row>
    <row r="268" spans="1:7" x14ac:dyDescent="0.25">
      <c r="A268" s="282"/>
      <c r="B268" s="298"/>
      <c r="C268" s="301"/>
      <c r="D268" s="282"/>
      <c r="E268" s="312"/>
      <c r="F268" s="312"/>
      <c r="G268" s="275"/>
    </row>
    <row r="269" spans="1:7" x14ac:dyDescent="0.25">
      <c r="A269" s="282"/>
      <c r="B269" s="298"/>
      <c r="C269" s="301"/>
      <c r="D269" s="282"/>
      <c r="E269" s="312"/>
      <c r="F269" s="312"/>
      <c r="G269" s="275"/>
    </row>
    <row r="270" spans="1:7" x14ac:dyDescent="0.25">
      <c r="A270" s="282"/>
      <c r="B270" s="298"/>
      <c r="C270" s="301"/>
      <c r="D270" s="282"/>
      <c r="E270" s="312"/>
      <c r="F270" s="312"/>
      <c r="G270" s="275"/>
    </row>
    <row r="271" spans="1:7" x14ac:dyDescent="0.25">
      <c r="A271" s="282"/>
      <c r="B271" s="298"/>
      <c r="C271" s="301"/>
      <c r="D271" s="282"/>
      <c r="E271" s="312"/>
      <c r="F271" s="312"/>
      <c r="G271" s="275"/>
    </row>
    <row r="272" spans="1:7" x14ac:dyDescent="0.25">
      <c r="A272" s="282"/>
      <c r="B272" s="298"/>
      <c r="C272" s="301"/>
      <c r="D272" s="282"/>
      <c r="E272" s="312"/>
      <c r="F272" s="312"/>
      <c r="G272" s="275"/>
    </row>
    <row r="273" spans="1:7" x14ac:dyDescent="0.25">
      <c r="A273" s="282"/>
      <c r="B273" s="298"/>
      <c r="C273" s="301"/>
      <c r="D273" s="282"/>
      <c r="E273" s="312"/>
      <c r="F273" s="312"/>
      <c r="G273" s="275"/>
    </row>
    <row r="274" spans="1:7" x14ac:dyDescent="0.25">
      <c r="A274" s="282"/>
      <c r="B274" s="298"/>
      <c r="C274" s="301"/>
      <c r="D274" s="282"/>
      <c r="E274" s="312"/>
      <c r="F274" s="312"/>
      <c r="G274" s="275"/>
    </row>
    <row r="275" spans="1:7" x14ac:dyDescent="0.25">
      <c r="A275" s="282"/>
      <c r="B275" s="298"/>
      <c r="C275" s="301"/>
      <c r="D275" s="282"/>
      <c r="E275" s="312"/>
      <c r="F275" s="312"/>
      <c r="G275" s="275"/>
    </row>
    <row r="276" spans="1:7" x14ac:dyDescent="0.25">
      <c r="A276" s="282"/>
      <c r="B276" s="298"/>
      <c r="C276" s="301"/>
      <c r="D276" s="282"/>
      <c r="E276" s="312"/>
      <c r="F276" s="312"/>
      <c r="G276" s="275"/>
    </row>
    <row r="277" spans="1:7" x14ac:dyDescent="0.25">
      <c r="A277" s="291"/>
      <c r="B277" s="291"/>
      <c r="C277" s="291"/>
      <c r="D277" s="291"/>
      <c r="E277" s="291"/>
      <c r="F277" s="291"/>
      <c r="G277" s="291"/>
    </row>
    <row r="278" spans="1:7" x14ac:dyDescent="0.25">
      <c r="A278" s="282"/>
      <c r="B278" s="282"/>
      <c r="C278" s="301"/>
      <c r="D278" s="282"/>
      <c r="E278" s="275"/>
      <c r="F278" s="275"/>
      <c r="G278" s="275"/>
    </row>
    <row r="279" spans="1:7" x14ac:dyDescent="0.25">
      <c r="A279" s="282"/>
      <c r="B279" s="282"/>
      <c r="C279" s="301"/>
      <c r="D279" s="282"/>
      <c r="E279" s="275"/>
      <c r="F279" s="275"/>
      <c r="G279" s="275"/>
    </row>
    <row r="280" spans="1:7" x14ac:dyDescent="0.25">
      <c r="A280" s="282"/>
      <c r="B280" s="282"/>
      <c r="C280" s="301"/>
      <c r="D280" s="282"/>
      <c r="E280" s="275"/>
      <c r="F280" s="275"/>
      <c r="G280" s="275"/>
    </row>
    <row r="281" spans="1:7" x14ac:dyDescent="0.25">
      <c r="A281" s="282"/>
      <c r="B281" s="282"/>
      <c r="C281" s="301"/>
      <c r="D281" s="282"/>
      <c r="E281" s="275"/>
      <c r="F281" s="275"/>
      <c r="G281" s="275"/>
    </row>
    <row r="282" spans="1:7" x14ac:dyDescent="0.25">
      <c r="A282" s="282"/>
      <c r="B282" s="282"/>
      <c r="C282" s="301"/>
      <c r="D282" s="282"/>
      <c r="E282" s="275"/>
      <c r="F282" s="275"/>
      <c r="G282" s="275"/>
    </row>
    <row r="283" spans="1:7" x14ac:dyDescent="0.25">
      <c r="A283" s="282"/>
      <c r="B283" s="282"/>
      <c r="C283" s="301"/>
      <c r="D283" s="282"/>
      <c r="E283" s="275"/>
      <c r="F283" s="275"/>
      <c r="G283" s="275"/>
    </row>
    <row r="284" spans="1:7" x14ac:dyDescent="0.25">
      <c r="A284" s="291"/>
      <c r="B284" s="291"/>
      <c r="C284" s="291"/>
      <c r="D284" s="291"/>
      <c r="E284" s="291"/>
      <c r="F284" s="291"/>
      <c r="G284" s="291"/>
    </row>
    <row r="285" spans="1:7" x14ac:dyDescent="0.25">
      <c r="A285" s="282"/>
      <c r="B285" s="293"/>
      <c r="C285" s="282"/>
      <c r="D285" s="282"/>
      <c r="E285" s="300"/>
      <c r="F285" s="300"/>
      <c r="G285" s="300"/>
    </row>
    <row r="286" spans="1:7" x14ac:dyDescent="0.25">
      <c r="A286" s="282"/>
      <c r="B286" s="293"/>
      <c r="C286" s="282"/>
      <c r="D286" s="282"/>
      <c r="E286" s="300"/>
      <c r="F286" s="300"/>
      <c r="G286" s="300"/>
    </row>
    <row r="287" spans="1:7" x14ac:dyDescent="0.25">
      <c r="A287" s="282"/>
      <c r="B287" s="293"/>
      <c r="C287" s="282"/>
      <c r="D287" s="282"/>
      <c r="E287" s="300"/>
      <c r="F287" s="300"/>
      <c r="G287" s="300"/>
    </row>
    <row r="288" spans="1:7" x14ac:dyDescent="0.25">
      <c r="A288" s="282"/>
      <c r="B288" s="293"/>
      <c r="C288" s="282"/>
      <c r="D288" s="282"/>
      <c r="E288" s="300"/>
      <c r="F288" s="300"/>
      <c r="G288" s="300"/>
    </row>
    <row r="289" spans="1:7" x14ac:dyDescent="0.25">
      <c r="A289" s="282"/>
      <c r="B289" s="293"/>
      <c r="C289" s="282"/>
      <c r="D289" s="282"/>
      <c r="E289" s="300"/>
      <c r="F289" s="300"/>
      <c r="G289" s="300"/>
    </row>
    <row r="290" spans="1:7" x14ac:dyDescent="0.25">
      <c r="A290" s="282"/>
      <c r="B290" s="293"/>
      <c r="C290" s="282"/>
      <c r="D290" s="282"/>
      <c r="E290" s="300"/>
      <c r="F290" s="300"/>
      <c r="G290" s="300"/>
    </row>
    <row r="291" spans="1:7" x14ac:dyDescent="0.25">
      <c r="A291" s="282"/>
      <c r="B291" s="293"/>
      <c r="C291" s="282"/>
      <c r="D291" s="282"/>
      <c r="E291" s="300"/>
      <c r="F291" s="300"/>
      <c r="G291" s="300"/>
    </row>
    <row r="292" spans="1:7" x14ac:dyDescent="0.25">
      <c r="A292" s="282"/>
      <c r="B292" s="293"/>
      <c r="C292" s="282"/>
      <c r="D292" s="282"/>
      <c r="E292" s="300"/>
      <c r="F292" s="300"/>
      <c r="G292" s="300"/>
    </row>
    <row r="293" spans="1:7" x14ac:dyDescent="0.25">
      <c r="A293" s="282"/>
      <c r="B293" s="293"/>
      <c r="C293" s="282"/>
      <c r="D293" s="282"/>
      <c r="E293" s="300"/>
      <c r="F293" s="300"/>
      <c r="G293" s="300"/>
    </row>
    <row r="294" spans="1:7" x14ac:dyDescent="0.25">
      <c r="A294" s="282"/>
      <c r="B294" s="293"/>
      <c r="C294" s="282"/>
      <c r="D294" s="282"/>
      <c r="E294" s="300"/>
      <c r="F294" s="300"/>
      <c r="G294" s="300"/>
    </row>
    <row r="295" spans="1:7" x14ac:dyDescent="0.25">
      <c r="A295" s="282"/>
      <c r="B295" s="293"/>
      <c r="C295" s="282"/>
      <c r="D295" s="282"/>
      <c r="E295" s="300"/>
      <c r="F295" s="300"/>
      <c r="G295" s="300"/>
    </row>
    <row r="296" spans="1:7" x14ac:dyDescent="0.25">
      <c r="A296" s="282"/>
      <c r="B296" s="293"/>
      <c r="C296" s="282"/>
      <c r="D296" s="282"/>
      <c r="E296" s="300"/>
      <c r="F296" s="300"/>
      <c r="G296" s="300"/>
    </row>
    <row r="297" spans="1:7" x14ac:dyDescent="0.25">
      <c r="A297" s="282"/>
      <c r="B297" s="293"/>
      <c r="C297" s="282"/>
      <c r="D297" s="282"/>
      <c r="E297" s="300"/>
      <c r="F297" s="300"/>
      <c r="G297" s="300"/>
    </row>
    <row r="298" spans="1:7" x14ac:dyDescent="0.25">
      <c r="A298" s="282"/>
      <c r="B298" s="293"/>
      <c r="C298" s="282"/>
      <c r="D298" s="282"/>
      <c r="E298" s="300"/>
      <c r="F298" s="300"/>
      <c r="G298" s="300"/>
    </row>
    <row r="299" spans="1:7" x14ac:dyDescent="0.25">
      <c r="A299" s="282"/>
      <c r="B299" s="293"/>
      <c r="C299" s="282"/>
      <c r="D299" s="282"/>
      <c r="E299" s="300"/>
      <c r="F299" s="300"/>
      <c r="G299" s="300"/>
    </row>
    <row r="300" spans="1:7" x14ac:dyDescent="0.25">
      <c r="A300" s="282"/>
      <c r="B300" s="293"/>
      <c r="C300" s="282"/>
      <c r="D300" s="282"/>
      <c r="E300" s="300"/>
      <c r="F300" s="300"/>
      <c r="G300" s="300"/>
    </row>
    <row r="301" spans="1:7" x14ac:dyDescent="0.25">
      <c r="A301" s="282"/>
      <c r="B301" s="293"/>
      <c r="C301" s="282"/>
      <c r="D301" s="282"/>
      <c r="E301" s="300"/>
      <c r="F301" s="300"/>
      <c r="G301" s="300"/>
    </row>
    <row r="302" spans="1:7" x14ac:dyDescent="0.25">
      <c r="A302" s="282"/>
      <c r="B302" s="293"/>
      <c r="C302" s="282"/>
      <c r="D302" s="282"/>
      <c r="E302" s="300"/>
      <c r="F302" s="300"/>
      <c r="G302" s="300"/>
    </row>
    <row r="303" spans="1:7" x14ac:dyDescent="0.25">
      <c r="A303" s="282"/>
      <c r="B303" s="293"/>
      <c r="C303" s="282"/>
      <c r="D303" s="282"/>
      <c r="E303" s="300"/>
      <c r="F303" s="300"/>
      <c r="G303" s="300"/>
    </row>
    <row r="304" spans="1:7" x14ac:dyDescent="0.25">
      <c r="A304" s="282"/>
      <c r="B304" s="293"/>
      <c r="C304" s="282"/>
      <c r="D304" s="282"/>
      <c r="E304" s="300"/>
      <c r="F304" s="300"/>
      <c r="G304" s="300"/>
    </row>
    <row r="305" spans="1:7" x14ac:dyDescent="0.25">
      <c r="A305" s="282"/>
      <c r="B305" s="293"/>
      <c r="C305" s="282"/>
      <c r="D305" s="282"/>
      <c r="E305" s="300"/>
      <c r="F305" s="300"/>
      <c r="G305" s="300"/>
    </row>
    <row r="306" spans="1:7" x14ac:dyDescent="0.25">
      <c r="A306" s="282"/>
      <c r="B306" s="293"/>
      <c r="C306" s="282"/>
      <c r="D306" s="282"/>
      <c r="E306" s="300"/>
      <c r="F306" s="300"/>
      <c r="G306" s="300"/>
    </row>
    <row r="307" spans="1:7" x14ac:dyDescent="0.25">
      <c r="A307" s="291"/>
      <c r="B307" s="291"/>
      <c r="C307" s="291"/>
      <c r="D307" s="291"/>
      <c r="E307" s="291"/>
      <c r="F307" s="291"/>
      <c r="G307" s="291"/>
    </row>
    <row r="308" spans="1:7" x14ac:dyDescent="0.25">
      <c r="A308" s="282"/>
      <c r="B308" s="293"/>
      <c r="C308" s="282"/>
      <c r="D308" s="282"/>
      <c r="E308" s="300"/>
      <c r="F308" s="300"/>
      <c r="G308" s="300"/>
    </row>
    <row r="309" spans="1:7" x14ac:dyDescent="0.25">
      <c r="A309" s="282"/>
      <c r="B309" s="293"/>
      <c r="C309" s="282"/>
      <c r="D309" s="282"/>
      <c r="E309" s="300"/>
      <c r="F309" s="300"/>
      <c r="G309" s="300"/>
    </row>
    <row r="310" spans="1:7" x14ac:dyDescent="0.25">
      <c r="A310" s="282"/>
      <c r="B310" s="293"/>
      <c r="C310" s="282"/>
      <c r="D310" s="282"/>
      <c r="E310" s="300"/>
      <c r="F310" s="300"/>
      <c r="G310" s="300"/>
    </row>
    <row r="311" spans="1:7" x14ac:dyDescent="0.25">
      <c r="A311" s="282"/>
      <c r="B311" s="293"/>
      <c r="C311" s="282"/>
      <c r="D311" s="282"/>
      <c r="E311" s="300"/>
      <c r="F311" s="300"/>
      <c r="G311" s="300"/>
    </row>
    <row r="312" spans="1:7" x14ac:dyDescent="0.25">
      <c r="A312" s="282"/>
      <c r="B312" s="293"/>
      <c r="C312" s="282"/>
      <c r="D312" s="282"/>
      <c r="E312" s="300"/>
      <c r="F312" s="300"/>
      <c r="G312" s="300"/>
    </row>
    <row r="313" spans="1:7" x14ac:dyDescent="0.25">
      <c r="A313" s="282"/>
      <c r="B313" s="293"/>
      <c r="C313" s="282"/>
      <c r="D313" s="282"/>
      <c r="E313" s="300"/>
      <c r="F313" s="300"/>
      <c r="G313" s="300"/>
    </row>
    <row r="314" spans="1:7" x14ac:dyDescent="0.25">
      <c r="A314" s="282"/>
      <c r="B314" s="293"/>
      <c r="C314" s="282"/>
      <c r="D314" s="282"/>
      <c r="E314" s="300"/>
      <c r="F314" s="300"/>
      <c r="G314" s="300"/>
    </row>
    <row r="315" spans="1:7" x14ac:dyDescent="0.25">
      <c r="A315" s="282"/>
      <c r="B315" s="293"/>
      <c r="C315" s="282"/>
      <c r="D315" s="282"/>
      <c r="E315" s="300"/>
      <c r="F315" s="300"/>
      <c r="G315" s="300"/>
    </row>
    <row r="316" spans="1:7" x14ac:dyDescent="0.25">
      <c r="A316" s="282"/>
      <c r="B316" s="293"/>
      <c r="C316" s="282"/>
      <c r="D316" s="282"/>
      <c r="E316" s="300"/>
      <c r="F316" s="300"/>
      <c r="G316" s="300"/>
    </row>
    <row r="317" spans="1:7" x14ac:dyDescent="0.25">
      <c r="A317" s="282"/>
      <c r="B317" s="293"/>
      <c r="C317" s="282"/>
      <c r="D317" s="282"/>
      <c r="E317" s="300"/>
      <c r="F317" s="300"/>
      <c r="G317" s="300"/>
    </row>
    <row r="318" spans="1:7" x14ac:dyDescent="0.25">
      <c r="A318" s="282"/>
      <c r="B318" s="293"/>
      <c r="C318" s="282"/>
      <c r="D318" s="282"/>
      <c r="E318" s="300"/>
      <c r="F318" s="300"/>
      <c r="G318" s="300"/>
    </row>
    <row r="319" spans="1:7" x14ac:dyDescent="0.25">
      <c r="A319" s="282"/>
      <c r="B319" s="293"/>
      <c r="C319" s="282"/>
      <c r="D319" s="282"/>
      <c r="E319" s="300"/>
      <c r="F319" s="300"/>
      <c r="G319" s="300"/>
    </row>
    <row r="320" spans="1:7" x14ac:dyDescent="0.25">
      <c r="A320" s="282"/>
      <c r="B320" s="293"/>
      <c r="C320" s="282"/>
      <c r="D320" s="282"/>
      <c r="E320" s="300"/>
      <c r="F320" s="300"/>
      <c r="G320" s="300"/>
    </row>
    <row r="321" spans="1:7" x14ac:dyDescent="0.25">
      <c r="A321" s="291"/>
      <c r="B321" s="291"/>
      <c r="C321" s="291"/>
      <c r="D321" s="291"/>
      <c r="E321" s="291"/>
      <c r="F321" s="291"/>
      <c r="G321" s="291"/>
    </row>
    <row r="322" spans="1:7" x14ac:dyDescent="0.25">
      <c r="A322" s="282"/>
      <c r="B322" s="293"/>
      <c r="C322" s="282"/>
      <c r="D322" s="282"/>
      <c r="E322" s="300"/>
      <c r="F322" s="300"/>
      <c r="G322" s="300"/>
    </row>
    <row r="323" spans="1:7" x14ac:dyDescent="0.25">
      <c r="A323" s="282"/>
      <c r="B323" s="319"/>
      <c r="C323" s="282"/>
      <c r="D323" s="282"/>
      <c r="E323" s="300"/>
      <c r="F323" s="300"/>
      <c r="G323" s="300"/>
    </row>
    <row r="324" spans="1:7" x14ac:dyDescent="0.25">
      <c r="A324" s="282"/>
      <c r="B324" s="293"/>
      <c r="C324" s="282"/>
      <c r="D324" s="282"/>
      <c r="E324" s="300"/>
      <c r="F324" s="300"/>
      <c r="G324" s="300"/>
    </row>
    <row r="325" spans="1:7" x14ac:dyDescent="0.25">
      <c r="A325" s="282"/>
      <c r="B325" s="293"/>
      <c r="C325" s="282"/>
      <c r="D325" s="282"/>
      <c r="E325" s="300"/>
      <c r="F325" s="300"/>
      <c r="G325" s="300"/>
    </row>
    <row r="326" spans="1:7" x14ac:dyDescent="0.25">
      <c r="A326" s="282"/>
      <c r="B326" s="293"/>
      <c r="C326" s="282"/>
      <c r="D326" s="282"/>
      <c r="E326" s="300"/>
      <c r="F326" s="300"/>
      <c r="G326" s="300"/>
    </row>
    <row r="327" spans="1:7" x14ac:dyDescent="0.25">
      <c r="A327" s="282"/>
      <c r="B327" s="293"/>
      <c r="C327" s="282"/>
      <c r="D327" s="282"/>
      <c r="E327" s="300"/>
      <c r="F327" s="300"/>
      <c r="G327" s="300"/>
    </row>
    <row r="328" spans="1:7" x14ac:dyDescent="0.25">
      <c r="A328" s="282"/>
      <c r="B328" s="293"/>
      <c r="C328" s="282"/>
      <c r="D328" s="282"/>
      <c r="E328" s="300"/>
      <c r="F328" s="300"/>
      <c r="G328" s="300"/>
    </row>
    <row r="329" spans="1:7" x14ac:dyDescent="0.25">
      <c r="A329" s="282"/>
      <c r="B329" s="293"/>
      <c r="C329" s="282"/>
      <c r="D329" s="282"/>
      <c r="E329" s="300"/>
      <c r="F329" s="300"/>
      <c r="G329" s="300"/>
    </row>
    <row r="330" spans="1:7" x14ac:dyDescent="0.25">
      <c r="A330" s="282"/>
      <c r="B330" s="293"/>
      <c r="C330" s="282"/>
      <c r="D330" s="282"/>
      <c r="E330" s="300"/>
      <c r="F330" s="300"/>
      <c r="G330" s="300"/>
    </row>
    <row r="331" spans="1:7" x14ac:dyDescent="0.25">
      <c r="A331" s="291"/>
      <c r="B331" s="291"/>
      <c r="C331" s="291"/>
      <c r="D331" s="291"/>
      <c r="E331" s="291"/>
      <c r="F331" s="291"/>
      <c r="G331" s="291"/>
    </row>
    <row r="332" spans="1:7" x14ac:dyDescent="0.25">
      <c r="A332" s="282"/>
      <c r="B332" s="293"/>
      <c r="C332" s="282"/>
      <c r="D332" s="282"/>
      <c r="E332" s="300"/>
      <c r="F332" s="300"/>
      <c r="G332" s="300"/>
    </row>
    <row r="333" spans="1:7" x14ac:dyDescent="0.25">
      <c r="A333" s="282"/>
      <c r="B333" s="319"/>
      <c r="C333" s="282"/>
      <c r="D333" s="282"/>
      <c r="E333" s="300"/>
      <c r="F333" s="300"/>
      <c r="G333" s="300"/>
    </row>
    <row r="334" spans="1:7" x14ac:dyDescent="0.25">
      <c r="A334" s="282"/>
      <c r="B334" s="293"/>
      <c r="C334" s="282"/>
      <c r="D334" s="282"/>
      <c r="E334" s="300"/>
      <c r="F334" s="300"/>
      <c r="G334" s="300"/>
    </row>
    <row r="335" spans="1:7" x14ac:dyDescent="0.25">
      <c r="A335" s="282"/>
      <c r="B335" s="282"/>
      <c r="C335" s="282"/>
      <c r="D335" s="282"/>
      <c r="E335" s="300"/>
      <c r="F335" s="300"/>
      <c r="G335" s="300"/>
    </row>
    <row r="336" spans="1:7" x14ac:dyDescent="0.25">
      <c r="A336" s="282"/>
      <c r="B336" s="293"/>
      <c r="C336" s="282"/>
      <c r="D336" s="282"/>
      <c r="E336" s="300"/>
      <c r="F336" s="300"/>
      <c r="G336" s="300"/>
    </row>
    <row r="337" spans="1:7" x14ac:dyDescent="0.25">
      <c r="A337" s="282"/>
      <c r="B337" s="282"/>
      <c r="C337" s="301"/>
      <c r="D337" s="282"/>
      <c r="E337" s="275"/>
      <c r="F337" s="275"/>
      <c r="G337" s="275"/>
    </row>
    <row r="338" spans="1:7" x14ac:dyDescent="0.25">
      <c r="A338" s="282"/>
      <c r="B338" s="282"/>
      <c r="C338" s="301"/>
      <c r="D338" s="282"/>
      <c r="E338" s="275"/>
      <c r="F338" s="275"/>
      <c r="G338" s="275"/>
    </row>
    <row r="339" spans="1:7" x14ac:dyDescent="0.25">
      <c r="A339" s="282"/>
      <c r="B339" s="282"/>
      <c r="C339" s="301"/>
      <c r="D339" s="282"/>
      <c r="E339" s="275"/>
      <c r="F339" s="275"/>
      <c r="G339" s="275"/>
    </row>
    <row r="340" spans="1:7" x14ac:dyDescent="0.25">
      <c r="A340" s="282"/>
      <c r="B340" s="282"/>
      <c r="C340" s="301"/>
      <c r="D340" s="282"/>
      <c r="E340" s="275"/>
      <c r="F340" s="275"/>
      <c r="G340" s="275"/>
    </row>
    <row r="341" spans="1:7" x14ac:dyDescent="0.25">
      <c r="A341" s="282"/>
      <c r="B341" s="282"/>
      <c r="C341" s="301"/>
      <c r="D341" s="282"/>
      <c r="E341" s="275"/>
      <c r="F341" s="275"/>
      <c r="G341" s="275"/>
    </row>
    <row r="342" spans="1:7" x14ac:dyDescent="0.25">
      <c r="A342" s="282"/>
      <c r="B342" s="282"/>
      <c r="C342" s="301"/>
      <c r="D342" s="282"/>
      <c r="E342" s="275"/>
      <c r="F342" s="275"/>
      <c r="G342" s="275"/>
    </row>
    <row r="343" spans="1:7" x14ac:dyDescent="0.25">
      <c r="A343" s="282"/>
      <c r="B343" s="282"/>
      <c r="C343" s="301"/>
      <c r="D343" s="282"/>
      <c r="E343" s="275"/>
      <c r="F343" s="275"/>
      <c r="G343" s="275"/>
    </row>
    <row r="344" spans="1:7" x14ac:dyDescent="0.25">
      <c r="A344" s="282"/>
      <c r="B344" s="282"/>
      <c r="C344" s="301"/>
      <c r="D344" s="282"/>
      <c r="E344" s="275"/>
      <c r="F344" s="275"/>
      <c r="G344" s="275"/>
    </row>
    <row r="345" spans="1:7" x14ac:dyDescent="0.25">
      <c r="A345" s="282"/>
      <c r="B345" s="282"/>
      <c r="C345" s="301"/>
      <c r="D345" s="282"/>
      <c r="E345" s="275"/>
      <c r="F345" s="275"/>
      <c r="G345" s="275"/>
    </row>
    <row r="346" spans="1:7" x14ac:dyDescent="0.25">
      <c r="A346" s="282"/>
      <c r="B346" s="282"/>
      <c r="C346" s="301"/>
      <c r="D346" s="282"/>
      <c r="E346" s="275"/>
      <c r="F346" s="275"/>
      <c r="G346" s="275"/>
    </row>
    <row r="347" spans="1:7" x14ac:dyDescent="0.25">
      <c r="A347" s="282"/>
      <c r="B347" s="282"/>
      <c r="C347" s="301"/>
      <c r="D347" s="282"/>
      <c r="E347" s="275"/>
      <c r="F347" s="275"/>
      <c r="G347" s="275"/>
    </row>
    <row r="348" spans="1:7" x14ac:dyDescent="0.25">
      <c r="A348" s="282"/>
      <c r="B348" s="282"/>
      <c r="C348" s="301"/>
      <c r="D348" s="282"/>
      <c r="E348" s="275"/>
      <c r="F348" s="275"/>
      <c r="G348" s="275"/>
    </row>
    <row r="349" spans="1:7" x14ac:dyDescent="0.25">
      <c r="A349" s="282"/>
      <c r="B349" s="282"/>
      <c r="C349" s="301"/>
      <c r="D349" s="282"/>
      <c r="E349" s="275"/>
      <c r="F349" s="275"/>
      <c r="G349" s="275"/>
    </row>
    <row r="350" spans="1:7" x14ac:dyDescent="0.25">
      <c r="A350" s="282"/>
      <c r="B350" s="282"/>
      <c r="C350" s="301"/>
      <c r="D350" s="282"/>
      <c r="E350" s="275"/>
      <c r="F350" s="275"/>
      <c r="G350" s="275"/>
    </row>
    <row r="351" spans="1:7" x14ac:dyDescent="0.25">
      <c r="A351" s="282"/>
      <c r="B351" s="282"/>
      <c r="C351" s="301"/>
      <c r="D351" s="282"/>
      <c r="E351" s="275"/>
      <c r="F351" s="275"/>
      <c r="G351" s="275"/>
    </row>
    <row r="352" spans="1:7" x14ac:dyDescent="0.25">
      <c r="A352" s="282"/>
      <c r="B352" s="282"/>
      <c r="C352" s="301"/>
      <c r="D352" s="282"/>
      <c r="E352" s="275"/>
      <c r="F352" s="275"/>
      <c r="G352" s="275"/>
    </row>
    <row r="353" spans="1:7" x14ac:dyDescent="0.25">
      <c r="A353" s="282"/>
      <c r="B353" s="282"/>
      <c r="C353" s="301"/>
      <c r="D353" s="282"/>
      <c r="E353" s="275"/>
      <c r="F353" s="275"/>
      <c r="G353" s="275"/>
    </row>
    <row r="354" spans="1:7" x14ac:dyDescent="0.25">
      <c r="A354" s="282"/>
      <c r="B354" s="282"/>
      <c r="C354" s="301"/>
      <c r="D354" s="282"/>
      <c r="E354" s="275"/>
      <c r="F354" s="275"/>
      <c r="G354" s="275"/>
    </row>
    <row r="355" spans="1:7" x14ac:dyDescent="0.25">
      <c r="A355" s="282"/>
      <c r="B355" s="282"/>
      <c r="C355" s="301"/>
      <c r="D355" s="282"/>
      <c r="E355" s="275"/>
      <c r="F355" s="275"/>
      <c r="G355" s="275"/>
    </row>
    <row r="356" spans="1:7" x14ac:dyDescent="0.25">
      <c r="A356" s="282"/>
      <c r="B356" s="282"/>
      <c r="C356" s="301"/>
      <c r="D356" s="282"/>
      <c r="E356" s="275"/>
      <c r="F356" s="275"/>
      <c r="G356" s="275"/>
    </row>
    <row r="357" spans="1:7" x14ac:dyDescent="0.25">
      <c r="A357" s="282"/>
      <c r="B357" s="282"/>
      <c r="C357" s="301"/>
      <c r="D357" s="282"/>
      <c r="E357" s="275"/>
      <c r="F357" s="275"/>
      <c r="G357" s="275"/>
    </row>
    <row r="358" spans="1:7" x14ac:dyDescent="0.25">
      <c r="A358" s="282"/>
      <c r="B358" s="282"/>
      <c r="C358" s="301"/>
      <c r="D358" s="282"/>
      <c r="E358" s="275"/>
      <c r="F358" s="275"/>
      <c r="G358" s="275"/>
    </row>
    <row r="359" spans="1:7" x14ac:dyDescent="0.25">
      <c r="A359" s="282"/>
      <c r="B359" s="282"/>
      <c r="C359" s="301"/>
      <c r="D359" s="282"/>
      <c r="E359" s="275"/>
      <c r="F359" s="275"/>
      <c r="G359" s="275"/>
    </row>
    <row r="360" spans="1:7" x14ac:dyDescent="0.25">
      <c r="A360" s="282"/>
      <c r="B360" s="282"/>
      <c r="C360" s="301"/>
      <c r="D360" s="282"/>
      <c r="E360" s="275"/>
      <c r="F360" s="275"/>
      <c r="G360" s="275"/>
    </row>
    <row r="361" spans="1:7" x14ac:dyDescent="0.25">
      <c r="A361" s="282"/>
      <c r="B361" s="282"/>
      <c r="C361" s="301"/>
      <c r="D361" s="282"/>
      <c r="E361" s="275"/>
      <c r="F361" s="275"/>
      <c r="G361" s="275"/>
    </row>
    <row r="362" spans="1:7" x14ac:dyDescent="0.25">
      <c r="A362" s="282"/>
      <c r="B362" s="282"/>
      <c r="C362" s="301"/>
      <c r="D362" s="282"/>
      <c r="E362" s="275"/>
      <c r="F362" s="275"/>
      <c r="G362" s="275"/>
    </row>
    <row r="363" spans="1:7" x14ac:dyDescent="0.25">
      <c r="A363" s="282"/>
      <c r="B363" s="282"/>
      <c r="C363" s="301"/>
      <c r="D363" s="282"/>
      <c r="E363" s="275"/>
      <c r="F363" s="275"/>
      <c r="G363" s="275"/>
    </row>
    <row r="364" spans="1:7" x14ac:dyDescent="0.25">
      <c r="A364" s="282"/>
      <c r="B364" s="282"/>
      <c r="C364" s="301"/>
      <c r="D364" s="282"/>
      <c r="E364" s="275"/>
      <c r="F364" s="275"/>
      <c r="G364" s="275"/>
    </row>
    <row r="365" spans="1:7" x14ac:dyDescent="0.25">
      <c r="A365" s="282"/>
      <c r="B365" s="282"/>
      <c r="C365" s="301"/>
      <c r="D365" s="282"/>
      <c r="E365" s="275"/>
      <c r="F365" s="275"/>
      <c r="G365" s="275"/>
    </row>
    <row r="366" spans="1:7" x14ac:dyDescent="0.25">
      <c r="A366" s="282"/>
      <c r="B366" s="282"/>
      <c r="C366" s="301"/>
      <c r="D366" s="282"/>
      <c r="E366" s="275"/>
      <c r="F366" s="275"/>
      <c r="G366" s="275"/>
    </row>
    <row r="367" spans="1:7" x14ac:dyDescent="0.25">
      <c r="A367" s="282"/>
      <c r="B367" s="282"/>
      <c r="C367" s="301"/>
      <c r="D367" s="282"/>
      <c r="E367" s="275"/>
      <c r="F367" s="275"/>
      <c r="G367" s="275"/>
    </row>
    <row r="368" spans="1:7" x14ac:dyDescent="0.25">
      <c r="A368" s="282"/>
      <c r="B368" s="282"/>
      <c r="C368" s="301"/>
      <c r="D368" s="282"/>
      <c r="E368" s="275"/>
      <c r="F368" s="275"/>
      <c r="G368" s="275"/>
    </row>
    <row r="369" spans="1:7" x14ac:dyDescent="0.25">
      <c r="A369" s="282"/>
      <c r="B369" s="282"/>
      <c r="C369" s="301"/>
      <c r="D369" s="282"/>
      <c r="E369" s="275"/>
      <c r="F369" s="275"/>
      <c r="G369" s="275"/>
    </row>
    <row r="370" spans="1:7" x14ac:dyDescent="0.25">
      <c r="A370" s="282"/>
      <c r="B370" s="282"/>
      <c r="C370" s="301"/>
      <c r="D370" s="282"/>
      <c r="E370" s="275"/>
      <c r="F370" s="275"/>
      <c r="G370" s="275"/>
    </row>
    <row r="371" spans="1:7" x14ac:dyDescent="0.25">
      <c r="A371" s="282"/>
      <c r="B371" s="282"/>
      <c r="C371" s="301"/>
      <c r="D371" s="282"/>
      <c r="E371" s="275"/>
      <c r="F371" s="275"/>
      <c r="G371" s="275"/>
    </row>
    <row r="372" spans="1:7" x14ac:dyDescent="0.25">
      <c r="A372" s="282"/>
      <c r="B372" s="282"/>
      <c r="C372" s="301"/>
      <c r="D372" s="282"/>
      <c r="E372" s="275"/>
      <c r="F372" s="275"/>
      <c r="G372" s="275"/>
    </row>
    <row r="373" spans="1:7" x14ac:dyDescent="0.25">
      <c r="A373" s="282"/>
      <c r="B373" s="282"/>
      <c r="C373" s="301"/>
      <c r="D373" s="282"/>
      <c r="E373" s="275"/>
      <c r="F373" s="275"/>
      <c r="G373" s="275"/>
    </row>
    <row r="374" spans="1:7" x14ac:dyDescent="0.25">
      <c r="A374" s="282"/>
      <c r="B374" s="282"/>
      <c r="C374" s="301"/>
      <c r="D374" s="282"/>
      <c r="E374" s="275"/>
      <c r="F374" s="275"/>
      <c r="G374" s="275"/>
    </row>
    <row r="375" spans="1:7" x14ac:dyDescent="0.25">
      <c r="A375" s="282"/>
      <c r="B375" s="282"/>
      <c r="C375" s="301"/>
      <c r="D375" s="282"/>
      <c r="E375" s="275"/>
      <c r="F375" s="275"/>
      <c r="G375" s="275"/>
    </row>
    <row r="376" spans="1:7" x14ac:dyDescent="0.25">
      <c r="A376" s="282"/>
      <c r="B376" s="282"/>
      <c r="C376" s="301"/>
      <c r="D376" s="282"/>
      <c r="E376" s="275"/>
      <c r="F376" s="275"/>
      <c r="G376" s="275"/>
    </row>
    <row r="377" spans="1:7" x14ac:dyDescent="0.25">
      <c r="A377" s="282"/>
      <c r="B377" s="282"/>
      <c r="C377" s="301"/>
      <c r="D377" s="282"/>
      <c r="E377" s="275"/>
      <c r="F377" s="275"/>
      <c r="G377" s="275"/>
    </row>
    <row r="378" spans="1:7" x14ac:dyDescent="0.25">
      <c r="A378" s="282"/>
      <c r="B378" s="282"/>
      <c r="C378" s="301"/>
      <c r="D378" s="282"/>
      <c r="E378" s="275"/>
      <c r="F378" s="275"/>
      <c r="G378" s="275"/>
    </row>
    <row r="379" spans="1:7" x14ac:dyDescent="0.25">
      <c r="A379" s="282"/>
      <c r="B379" s="282"/>
      <c r="C379" s="301"/>
      <c r="D379" s="282"/>
      <c r="E379" s="275"/>
      <c r="F379" s="275"/>
      <c r="G379" s="275"/>
    </row>
    <row r="380" spans="1:7" x14ac:dyDescent="0.25">
      <c r="A380" s="282"/>
      <c r="B380" s="282"/>
      <c r="C380" s="301"/>
      <c r="D380" s="282"/>
      <c r="E380" s="275"/>
      <c r="F380" s="275"/>
      <c r="G380" s="275"/>
    </row>
    <row r="381" spans="1:7" x14ac:dyDescent="0.25">
      <c r="A381" s="282"/>
      <c r="B381" s="282"/>
      <c r="C381" s="301"/>
      <c r="D381" s="282"/>
      <c r="E381" s="275"/>
      <c r="F381" s="275"/>
      <c r="G381" s="275"/>
    </row>
    <row r="382" spans="1:7" x14ac:dyDescent="0.25">
      <c r="A382" s="282"/>
      <c r="B382" s="282"/>
      <c r="C382" s="301"/>
      <c r="D382" s="282"/>
      <c r="E382" s="275"/>
      <c r="F382" s="275"/>
      <c r="G382" s="275"/>
    </row>
    <row r="383" spans="1:7" x14ac:dyDescent="0.25">
      <c r="A383" s="282"/>
      <c r="B383" s="282"/>
      <c r="C383" s="301"/>
      <c r="D383" s="282"/>
      <c r="E383" s="275"/>
      <c r="F383" s="275"/>
      <c r="G383" s="275"/>
    </row>
    <row r="384" spans="1:7" x14ac:dyDescent="0.25">
      <c r="A384" s="282"/>
      <c r="B384" s="282"/>
      <c r="C384" s="301"/>
      <c r="D384" s="282"/>
      <c r="E384" s="275"/>
      <c r="F384" s="275"/>
      <c r="G384" s="275"/>
    </row>
    <row r="385" spans="1:7" x14ac:dyDescent="0.25">
      <c r="A385" s="282"/>
      <c r="B385" s="282"/>
      <c r="C385" s="301"/>
      <c r="D385" s="282"/>
      <c r="E385" s="275"/>
      <c r="F385" s="275"/>
      <c r="G385" s="275"/>
    </row>
    <row r="386" spans="1:7" x14ac:dyDescent="0.25">
      <c r="A386" s="282"/>
      <c r="B386" s="282"/>
      <c r="C386" s="301"/>
      <c r="D386" s="282"/>
      <c r="E386" s="275"/>
      <c r="F386" s="275"/>
      <c r="G386" s="275"/>
    </row>
    <row r="387" spans="1:7" ht="18.75" x14ac:dyDescent="0.25">
      <c r="A387" s="307"/>
      <c r="B387" s="308"/>
      <c r="C387" s="307"/>
      <c r="D387" s="307"/>
      <c r="E387" s="307"/>
      <c r="F387" s="307"/>
      <c r="G387" s="307"/>
    </row>
    <row r="388" spans="1:7" x14ac:dyDescent="0.25">
      <c r="A388" s="291"/>
      <c r="B388" s="291"/>
      <c r="C388" s="291"/>
      <c r="D388" s="291"/>
      <c r="E388" s="291"/>
      <c r="F388" s="291"/>
      <c r="G388" s="291"/>
    </row>
    <row r="389" spans="1:7" x14ac:dyDescent="0.25">
      <c r="A389" s="282"/>
      <c r="B389" s="282"/>
      <c r="C389" s="299"/>
      <c r="D389" s="295"/>
      <c r="E389" s="295"/>
      <c r="F389" s="277"/>
      <c r="G389" s="277"/>
    </row>
    <row r="390" spans="1:7" x14ac:dyDescent="0.25">
      <c r="A390" s="295"/>
      <c r="B390" s="282"/>
      <c r="C390" s="282"/>
      <c r="D390" s="295"/>
      <c r="E390" s="295"/>
      <c r="F390" s="277"/>
      <c r="G390" s="277"/>
    </row>
    <row r="391" spans="1:7" x14ac:dyDescent="0.25">
      <c r="A391" s="282"/>
      <c r="B391" s="282"/>
      <c r="C391" s="282"/>
      <c r="D391" s="295"/>
      <c r="E391" s="295"/>
      <c r="F391" s="277"/>
      <c r="G391" s="277"/>
    </row>
    <row r="392" spans="1:7" x14ac:dyDescent="0.25">
      <c r="A392" s="282"/>
      <c r="B392" s="293"/>
      <c r="C392" s="299"/>
      <c r="D392" s="299"/>
      <c r="E392" s="295"/>
      <c r="F392" s="292"/>
      <c r="G392" s="292"/>
    </row>
    <row r="393" spans="1:7" x14ac:dyDescent="0.25">
      <c r="A393" s="282"/>
      <c r="B393" s="293"/>
      <c r="C393" s="299"/>
      <c r="D393" s="299"/>
      <c r="E393" s="295"/>
      <c r="F393" s="292"/>
      <c r="G393" s="292"/>
    </row>
    <row r="394" spans="1:7" x14ac:dyDescent="0.25">
      <c r="A394" s="282"/>
      <c r="B394" s="293"/>
      <c r="C394" s="299"/>
      <c r="D394" s="299"/>
      <c r="E394" s="295"/>
      <c r="F394" s="292"/>
      <c r="G394" s="292"/>
    </row>
    <row r="395" spans="1:7" x14ac:dyDescent="0.25">
      <c r="A395" s="282"/>
      <c r="B395" s="293"/>
      <c r="C395" s="299"/>
      <c r="D395" s="299"/>
      <c r="E395" s="295"/>
      <c r="F395" s="292"/>
      <c r="G395" s="292"/>
    </row>
    <row r="396" spans="1:7" x14ac:dyDescent="0.25">
      <c r="A396" s="282"/>
      <c r="B396" s="293"/>
      <c r="C396" s="299"/>
      <c r="D396" s="299"/>
      <c r="E396" s="295"/>
      <c r="F396" s="292"/>
      <c r="G396" s="292"/>
    </row>
    <row r="397" spans="1:7" x14ac:dyDescent="0.25">
      <c r="A397" s="282"/>
      <c r="B397" s="293"/>
      <c r="C397" s="299"/>
      <c r="D397" s="299"/>
      <c r="E397" s="295"/>
      <c r="F397" s="292"/>
      <c r="G397" s="292"/>
    </row>
    <row r="398" spans="1:7" x14ac:dyDescent="0.25">
      <c r="A398" s="282"/>
      <c r="B398" s="293"/>
      <c r="C398" s="299"/>
      <c r="D398" s="299"/>
      <c r="E398" s="295"/>
      <c r="F398" s="292"/>
      <c r="G398" s="292"/>
    </row>
    <row r="399" spans="1:7" x14ac:dyDescent="0.25">
      <c r="A399" s="282"/>
      <c r="B399" s="293"/>
      <c r="C399" s="299"/>
      <c r="D399" s="311"/>
      <c r="E399" s="295"/>
      <c r="F399" s="292"/>
      <c r="G399" s="292"/>
    </row>
    <row r="400" spans="1:7" x14ac:dyDescent="0.25">
      <c r="A400" s="282"/>
      <c r="B400" s="293"/>
      <c r="C400" s="299"/>
      <c r="D400" s="311"/>
      <c r="E400" s="295"/>
      <c r="F400" s="292"/>
      <c r="G400" s="292"/>
    </row>
    <row r="401" spans="1:7" x14ac:dyDescent="0.25">
      <c r="A401" s="282"/>
      <c r="B401" s="293"/>
      <c r="C401" s="299"/>
      <c r="D401" s="311"/>
      <c r="E401" s="293"/>
      <c r="F401" s="292"/>
      <c r="G401" s="292"/>
    </row>
    <row r="402" spans="1:7" x14ac:dyDescent="0.25">
      <c r="A402" s="282"/>
      <c r="B402" s="293"/>
      <c r="C402" s="299"/>
      <c r="D402" s="311"/>
      <c r="E402" s="293"/>
      <c r="F402" s="292"/>
      <c r="G402" s="292"/>
    </row>
    <row r="403" spans="1:7" x14ac:dyDescent="0.25">
      <c r="A403" s="282"/>
      <c r="B403" s="293"/>
      <c r="C403" s="299"/>
      <c r="D403" s="311"/>
      <c r="E403" s="293"/>
      <c r="F403" s="292"/>
      <c r="G403" s="292"/>
    </row>
    <row r="404" spans="1:7" x14ac:dyDescent="0.25">
      <c r="A404" s="282"/>
      <c r="B404" s="293"/>
      <c r="C404" s="299"/>
      <c r="D404" s="311"/>
      <c r="E404" s="293"/>
      <c r="F404" s="292"/>
      <c r="G404" s="292"/>
    </row>
    <row r="405" spans="1:7" x14ac:dyDescent="0.25">
      <c r="A405" s="282"/>
      <c r="B405" s="293"/>
      <c r="C405" s="299"/>
      <c r="D405" s="311"/>
      <c r="E405" s="293"/>
      <c r="F405" s="292"/>
      <c r="G405" s="292"/>
    </row>
    <row r="406" spans="1:7" x14ac:dyDescent="0.25">
      <c r="A406" s="282"/>
      <c r="B406" s="293"/>
      <c r="C406" s="299"/>
      <c r="D406" s="311"/>
      <c r="E406" s="293"/>
      <c r="F406" s="292"/>
      <c r="G406" s="292"/>
    </row>
    <row r="407" spans="1:7" x14ac:dyDescent="0.25">
      <c r="A407" s="282"/>
      <c r="B407" s="293"/>
      <c r="C407" s="299"/>
      <c r="D407" s="311"/>
      <c r="E407" s="282"/>
      <c r="F407" s="292"/>
      <c r="G407" s="292"/>
    </row>
    <row r="408" spans="1:7" x14ac:dyDescent="0.25">
      <c r="A408" s="282"/>
      <c r="B408" s="293"/>
      <c r="C408" s="299"/>
      <c r="D408" s="311"/>
      <c r="E408" s="312"/>
      <c r="F408" s="292"/>
      <c r="G408" s="292"/>
    </row>
    <row r="409" spans="1:7" x14ac:dyDescent="0.25">
      <c r="A409" s="282"/>
      <c r="B409" s="293"/>
      <c r="C409" s="299"/>
      <c r="D409" s="311"/>
      <c r="E409" s="312"/>
      <c r="F409" s="292"/>
      <c r="G409" s="292"/>
    </row>
    <row r="410" spans="1:7" x14ac:dyDescent="0.25">
      <c r="A410" s="282"/>
      <c r="B410" s="293"/>
      <c r="C410" s="299"/>
      <c r="D410" s="311"/>
      <c r="E410" s="312"/>
      <c r="F410" s="292"/>
      <c r="G410" s="292"/>
    </row>
    <row r="411" spans="1:7" x14ac:dyDescent="0.25">
      <c r="A411" s="282"/>
      <c r="B411" s="293"/>
      <c r="C411" s="299"/>
      <c r="D411" s="311"/>
      <c r="E411" s="312"/>
      <c r="F411" s="292"/>
      <c r="G411" s="292"/>
    </row>
    <row r="412" spans="1:7" x14ac:dyDescent="0.25">
      <c r="A412" s="282"/>
      <c r="B412" s="293"/>
      <c r="C412" s="299"/>
      <c r="D412" s="311"/>
      <c r="E412" s="312"/>
      <c r="F412" s="292"/>
      <c r="G412" s="292"/>
    </row>
    <row r="413" spans="1:7" x14ac:dyDescent="0.25">
      <c r="A413" s="282"/>
      <c r="B413" s="293"/>
      <c r="C413" s="299"/>
      <c r="D413" s="311"/>
      <c r="E413" s="312"/>
      <c r="F413" s="292"/>
      <c r="G413" s="292"/>
    </row>
    <row r="414" spans="1:7" x14ac:dyDescent="0.25">
      <c r="A414" s="282"/>
      <c r="B414" s="293"/>
      <c r="C414" s="299"/>
      <c r="D414" s="311"/>
      <c r="E414" s="312"/>
      <c r="F414" s="292"/>
      <c r="G414" s="292"/>
    </row>
    <row r="415" spans="1:7" x14ac:dyDescent="0.25">
      <c r="A415" s="282"/>
      <c r="B415" s="293"/>
      <c r="C415" s="299"/>
      <c r="D415" s="311"/>
      <c r="E415" s="312"/>
      <c r="F415" s="292"/>
      <c r="G415" s="292"/>
    </row>
    <row r="416" spans="1:7" x14ac:dyDescent="0.25">
      <c r="A416" s="282"/>
      <c r="B416" s="313"/>
      <c r="C416" s="314"/>
      <c r="D416" s="315"/>
      <c r="E416" s="312"/>
      <c r="F416" s="316"/>
      <c r="G416" s="316"/>
    </row>
    <row r="417" spans="1:7" x14ac:dyDescent="0.25">
      <c r="A417" s="291"/>
      <c r="B417" s="291"/>
      <c r="C417" s="291"/>
      <c r="D417" s="291"/>
      <c r="E417" s="291"/>
      <c r="F417" s="291"/>
      <c r="G417" s="291"/>
    </row>
    <row r="418" spans="1:7" x14ac:dyDescent="0.25">
      <c r="A418" s="282"/>
      <c r="B418" s="282"/>
      <c r="C418" s="301"/>
      <c r="D418" s="282"/>
      <c r="E418" s="282"/>
      <c r="F418" s="282"/>
      <c r="G418" s="282"/>
    </row>
    <row r="419" spans="1:7" x14ac:dyDescent="0.25">
      <c r="A419" s="282"/>
      <c r="B419" s="282"/>
      <c r="C419" s="282"/>
      <c r="D419" s="282"/>
      <c r="E419" s="282"/>
      <c r="F419" s="282"/>
      <c r="G419" s="282"/>
    </row>
    <row r="420" spans="1:7" x14ac:dyDescent="0.25">
      <c r="A420" s="282"/>
      <c r="B420" s="293"/>
      <c r="C420" s="282"/>
      <c r="D420" s="282"/>
      <c r="E420" s="282"/>
      <c r="F420" s="282"/>
      <c r="G420" s="282"/>
    </row>
    <row r="421" spans="1:7" x14ac:dyDescent="0.25">
      <c r="A421" s="282"/>
      <c r="B421" s="282"/>
      <c r="C421" s="299"/>
      <c r="D421" s="311"/>
      <c r="E421" s="282"/>
      <c r="F421" s="292"/>
      <c r="G421" s="292"/>
    </row>
    <row r="422" spans="1:7" x14ac:dyDescent="0.25">
      <c r="A422" s="282"/>
      <c r="B422" s="282"/>
      <c r="C422" s="299"/>
      <c r="D422" s="311"/>
      <c r="E422" s="282"/>
      <c r="F422" s="292"/>
      <c r="G422" s="292"/>
    </row>
    <row r="423" spans="1:7" x14ac:dyDescent="0.25">
      <c r="A423" s="282"/>
      <c r="B423" s="282"/>
      <c r="C423" s="299"/>
      <c r="D423" s="311"/>
      <c r="E423" s="282"/>
      <c r="F423" s="292"/>
      <c r="G423" s="292"/>
    </row>
    <row r="424" spans="1:7" x14ac:dyDescent="0.25">
      <c r="A424" s="282"/>
      <c r="B424" s="282"/>
      <c r="C424" s="299"/>
      <c r="D424" s="311"/>
      <c r="E424" s="282"/>
      <c r="F424" s="292"/>
      <c r="G424" s="292"/>
    </row>
    <row r="425" spans="1:7" x14ac:dyDescent="0.25">
      <c r="A425" s="282"/>
      <c r="B425" s="282"/>
      <c r="C425" s="299"/>
      <c r="D425" s="311"/>
      <c r="E425" s="282"/>
      <c r="F425" s="292"/>
      <c r="G425" s="292"/>
    </row>
    <row r="426" spans="1:7" x14ac:dyDescent="0.25">
      <c r="A426" s="282"/>
      <c r="B426" s="282"/>
      <c r="C426" s="299"/>
      <c r="D426" s="311"/>
      <c r="E426" s="282"/>
      <c r="F426" s="292"/>
      <c r="G426" s="292"/>
    </row>
    <row r="427" spans="1:7" x14ac:dyDescent="0.25">
      <c r="A427" s="282"/>
      <c r="B427" s="282"/>
      <c r="C427" s="299"/>
      <c r="D427" s="311"/>
      <c r="E427" s="282"/>
      <c r="F427" s="292"/>
      <c r="G427" s="292"/>
    </row>
    <row r="428" spans="1:7" x14ac:dyDescent="0.25">
      <c r="A428" s="282"/>
      <c r="B428" s="282"/>
      <c r="C428" s="299"/>
      <c r="D428" s="311"/>
      <c r="E428" s="282"/>
      <c r="F428" s="292"/>
      <c r="G428" s="292"/>
    </row>
    <row r="429" spans="1:7" x14ac:dyDescent="0.25">
      <c r="A429" s="282"/>
      <c r="B429" s="313"/>
      <c r="C429" s="299"/>
      <c r="D429" s="311"/>
      <c r="E429" s="282"/>
      <c r="F429" s="301"/>
      <c r="G429" s="301"/>
    </row>
    <row r="430" spans="1:7" x14ac:dyDescent="0.25">
      <c r="A430" s="282"/>
      <c r="B430" s="298"/>
      <c r="C430" s="299"/>
      <c r="D430" s="311"/>
      <c r="E430" s="282"/>
      <c r="F430" s="292"/>
      <c r="G430" s="292"/>
    </row>
    <row r="431" spans="1:7" x14ac:dyDescent="0.25">
      <c r="A431" s="282"/>
      <c r="B431" s="298"/>
      <c r="C431" s="299"/>
      <c r="D431" s="311"/>
      <c r="E431" s="282"/>
      <c r="F431" s="292"/>
      <c r="G431" s="292"/>
    </row>
    <row r="432" spans="1:7" x14ac:dyDescent="0.25">
      <c r="A432" s="282"/>
      <c r="B432" s="298"/>
      <c r="C432" s="299"/>
      <c r="D432" s="311"/>
      <c r="E432" s="282"/>
      <c r="F432" s="292"/>
      <c r="G432" s="292"/>
    </row>
    <row r="433" spans="1:7" x14ac:dyDescent="0.25">
      <c r="A433" s="282"/>
      <c r="B433" s="298"/>
      <c r="C433" s="299"/>
      <c r="D433" s="311"/>
      <c r="E433" s="282"/>
      <c r="F433" s="292"/>
      <c r="G433" s="292"/>
    </row>
    <row r="434" spans="1:7" x14ac:dyDescent="0.25">
      <c r="A434" s="282"/>
      <c r="B434" s="298"/>
      <c r="C434" s="299"/>
      <c r="D434" s="311"/>
      <c r="E434" s="282"/>
      <c r="F434" s="292"/>
      <c r="G434" s="292"/>
    </row>
    <row r="435" spans="1:7" x14ac:dyDescent="0.25">
      <c r="A435" s="282"/>
      <c r="B435" s="298"/>
      <c r="C435" s="299"/>
      <c r="D435" s="311"/>
      <c r="E435" s="282"/>
      <c r="F435" s="292"/>
      <c r="G435" s="292"/>
    </row>
    <row r="436" spans="1:7" x14ac:dyDescent="0.25">
      <c r="A436" s="282"/>
      <c r="B436" s="298"/>
      <c r="C436" s="282"/>
      <c r="D436" s="282"/>
      <c r="E436" s="282"/>
      <c r="F436" s="317"/>
      <c r="G436" s="317"/>
    </row>
    <row r="437" spans="1:7" x14ac:dyDescent="0.25">
      <c r="A437" s="282"/>
      <c r="B437" s="298"/>
      <c r="C437" s="282"/>
      <c r="D437" s="282"/>
      <c r="E437" s="282"/>
      <c r="F437" s="317"/>
      <c r="G437" s="317"/>
    </row>
    <row r="438" spans="1:7" x14ac:dyDescent="0.25">
      <c r="A438" s="282"/>
      <c r="B438" s="298"/>
      <c r="C438" s="282"/>
      <c r="D438" s="282"/>
      <c r="E438" s="282"/>
      <c r="F438" s="312"/>
      <c r="G438" s="312"/>
    </row>
    <row r="439" spans="1:7" x14ac:dyDescent="0.25">
      <c r="A439" s="291"/>
      <c r="B439" s="291"/>
      <c r="C439" s="291"/>
      <c r="D439" s="291"/>
      <c r="E439" s="291"/>
      <c r="F439" s="291"/>
      <c r="G439" s="291"/>
    </row>
    <row r="440" spans="1:7" x14ac:dyDescent="0.25">
      <c r="A440" s="282"/>
      <c r="B440" s="282"/>
      <c r="C440" s="301"/>
      <c r="D440" s="282"/>
      <c r="E440" s="282"/>
      <c r="F440" s="282"/>
      <c r="G440" s="282"/>
    </row>
    <row r="441" spans="1:7" x14ac:dyDescent="0.25">
      <c r="A441" s="282"/>
      <c r="B441" s="282"/>
      <c r="C441" s="282"/>
      <c r="D441" s="282"/>
      <c r="E441" s="282"/>
      <c r="F441" s="282"/>
      <c r="G441" s="282"/>
    </row>
    <row r="442" spans="1:7" x14ac:dyDescent="0.25">
      <c r="A442" s="282"/>
      <c r="B442" s="293"/>
      <c r="C442" s="282"/>
      <c r="D442" s="282"/>
      <c r="E442" s="282"/>
      <c r="F442" s="282"/>
      <c r="G442" s="282"/>
    </row>
    <row r="443" spans="1:7" x14ac:dyDescent="0.25">
      <c r="A443" s="282"/>
      <c r="B443" s="282"/>
      <c r="C443" s="299"/>
      <c r="D443" s="311"/>
      <c r="E443" s="282"/>
      <c r="F443" s="292"/>
      <c r="G443" s="292"/>
    </row>
    <row r="444" spans="1:7" x14ac:dyDescent="0.25">
      <c r="A444" s="282"/>
      <c r="B444" s="282"/>
      <c r="C444" s="299"/>
      <c r="D444" s="311"/>
      <c r="E444" s="282"/>
      <c r="F444" s="292"/>
      <c r="G444" s="292"/>
    </row>
    <row r="445" spans="1:7" x14ac:dyDescent="0.25">
      <c r="A445" s="282"/>
      <c r="B445" s="282"/>
      <c r="C445" s="299"/>
      <c r="D445" s="311"/>
      <c r="E445" s="282"/>
      <c r="F445" s="292"/>
      <c r="G445" s="292"/>
    </row>
    <row r="446" spans="1:7" x14ac:dyDescent="0.25">
      <c r="A446" s="282"/>
      <c r="B446" s="282"/>
      <c r="C446" s="299"/>
      <c r="D446" s="311"/>
      <c r="E446" s="282"/>
      <c r="F446" s="292"/>
      <c r="G446" s="292"/>
    </row>
    <row r="447" spans="1:7" x14ac:dyDescent="0.25">
      <c r="A447" s="282"/>
      <c r="B447" s="282"/>
      <c r="C447" s="299"/>
      <c r="D447" s="311"/>
      <c r="E447" s="282"/>
      <c r="F447" s="292"/>
      <c r="G447" s="292"/>
    </row>
    <row r="448" spans="1:7" x14ac:dyDescent="0.25">
      <c r="A448" s="282"/>
      <c r="B448" s="282"/>
      <c r="C448" s="299"/>
      <c r="D448" s="311"/>
      <c r="E448" s="282"/>
      <c r="F448" s="292"/>
      <c r="G448" s="292"/>
    </row>
    <row r="449" spans="1:7" x14ac:dyDescent="0.25">
      <c r="A449" s="282"/>
      <c r="B449" s="282"/>
      <c r="C449" s="299"/>
      <c r="D449" s="311"/>
      <c r="E449" s="282"/>
      <c r="F449" s="292"/>
      <c r="G449" s="292"/>
    </row>
    <row r="450" spans="1:7" x14ac:dyDescent="0.25">
      <c r="A450" s="282"/>
      <c r="B450" s="282"/>
      <c r="C450" s="299"/>
      <c r="D450" s="311"/>
      <c r="E450" s="282"/>
      <c r="F450" s="292"/>
      <c r="G450" s="292"/>
    </row>
    <row r="451" spans="1:7" x14ac:dyDescent="0.25">
      <c r="A451" s="282"/>
      <c r="B451" s="313"/>
      <c r="C451" s="299"/>
      <c r="D451" s="311"/>
      <c r="E451" s="282"/>
      <c r="F451" s="301"/>
      <c r="G451" s="301"/>
    </row>
    <row r="452" spans="1:7" x14ac:dyDescent="0.25">
      <c r="A452" s="282"/>
      <c r="B452" s="298"/>
      <c r="C452" s="299"/>
      <c r="D452" s="311"/>
      <c r="E452" s="282"/>
      <c r="F452" s="292"/>
      <c r="G452" s="292"/>
    </row>
    <row r="453" spans="1:7" x14ac:dyDescent="0.25">
      <c r="A453" s="282"/>
      <c r="B453" s="298"/>
      <c r="C453" s="299"/>
      <c r="D453" s="311"/>
      <c r="E453" s="282"/>
      <c r="F453" s="292"/>
      <c r="G453" s="292"/>
    </row>
    <row r="454" spans="1:7" x14ac:dyDescent="0.25">
      <c r="A454" s="282"/>
      <c r="B454" s="298"/>
      <c r="C454" s="299"/>
      <c r="D454" s="311"/>
      <c r="E454" s="282"/>
      <c r="F454" s="292"/>
      <c r="G454" s="292"/>
    </row>
    <row r="455" spans="1:7" x14ac:dyDescent="0.25">
      <c r="A455" s="282"/>
      <c r="B455" s="298"/>
      <c r="C455" s="299"/>
      <c r="D455" s="311"/>
      <c r="E455" s="282"/>
      <c r="F455" s="292"/>
      <c r="G455" s="292"/>
    </row>
    <row r="456" spans="1:7" x14ac:dyDescent="0.25">
      <c r="A456" s="282"/>
      <c r="B456" s="298"/>
      <c r="C456" s="299"/>
      <c r="D456" s="311"/>
      <c r="E456" s="282"/>
      <c r="F456" s="292"/>
      <c r="G456" s="292"/>
    </row>
    <row r="457" spans="1:7" x14ac:dyDescent="0.25">
      <c r="A457" s="282"/>
      <c r="B457" s="298"/>
      <c r="C457" s="299"/>
      <c r="D457" s="311"/>
      <c r="E457" s="282"/>
      <c r="F457" s="292"/>
      <c r="G457" s="292"/>
    </row>
    <row r="458" spans="1:7" x14ac:dyDescent="0.25">
      <c r="A458" s="282"/>
      <c r="B458" s="298"/>
      <c r="C458" s="282"/>
      <c r="D458" s="282"/>
      <c r="E458" s="282"/>
      <c r="F458" s="292"/>
      <c r="G458" s="292"/>
    </row>
    <row r="459" spans="1:7" x14ac:dyDescent="0.25">
      <c r="A459" s="282"/>
      <c r="B459" s="298"/>
      <c r="C459" s="282"/>
      <c r="D459" s="282"/>
      <c r="E459" s="282"/>
      <c r="F459" s="292"/>
      <c r="G459" s="292"/>
    </row>
    <row r="460" spans="1:7" x14ac:dyDescent="0.25">
      <c r="A460" s="282"/>
      <c r="B460" s="298"/>
      <c r="C460" s="282"/>
      <c r="D460" s="282"/>
      <c r="E460" s="282"/>
      <c r="F460" s="292"/>
      <c r="G460" s="301"/>
    </row>
    <row r="461" spans="1:7" x14ac:dyDescent="0.25">
      <c r="A461" s="291"/>
      <c r="B461" s="291"/>
      <c r="C461" s="291"/>
      <c r="D461" s="291"/>
      <c r="E461" s="291"/>
      <c r="F461" s="291"/>
      <c r="G461" s="291"/>
    </row>
    <row r="462" spans="1:7" x14ac:dyDescent="0.25">
      <c r="A462" s="282"/>
      <c r="B462" s="293"/>
      <c r="C462" s="301"/>
      <c r="D462" s="301"/>
      <c r="E462" s="282"/>
      <c r="F462" s="282"/>
      <c r="G462" s="282"/>
    </row>
    <row r="463" spans="1:7" x14ac:dyDescent="0.25">
      <c r="A463" s="282"/>
      <c r="B463" s="293"/>
      <c r="C463" s="301"/>
      <c r="D463" s="301"/>
      <c r="E463" s="282"/>
      <c r="F463" s="282"/>
      <c r="G463" s="282"/>
    </row>
    <row r="464" spans="1:7" x14ac:dyDescent="0.25">
      <c r="A464" s="282"/>
      <c r="B464" s="293"/>
      <c r="C464" s="301"/>
      <c r="D464" s="301"/>
      <c r="E464" s="282"/>
      <c r="F464" s="282"/>
      <c r="G464" s="282"/>
    </row>
    <row r="465" spans="1:7" x14ac:dyDescent="0.25">
      <c r="A465" s="282"/>
      <c r="B465" s="293"/>
      <c r="C465" s="301"/>
      <c r="D465" s="301"/>
      <c r="E465" s="282"/>
      <c r="F465" s="282"/>
      <c r="G465" s="282"/>
    </row>
    <row r="466" spans="1:7" x14ac:dyDescent="0.25">
      <c r="A466" s="282"/>
      <c r="B466" s="293"/>
      <c r="C466" s="301"/>
      <c r="D466" s="301"/>
      <c r="E466" s="282"/>
      <c r="F466" s="282"/>
      <c r="G466" s="282"/>
    </row>
    <row r="467" spans="1:7" x14ac:dyDescent="0.25">
      <c r="A467" s="282"/>
      <c r="B467" s="293"/>
      <c r="C467" s="301"/>
      <c r="D467" s="301"/>
      <c r="E467" s="282"/>
      <c r="F467" s="282"/>
      <c r="G467" s="282"/>
    </row>
    <row r="468" spans="1:7" x14ac:dyDescent="0.25">
      <c r="A468" s="282"/>
      <c r="B468" s="293"/>
      <c r="C468" s="301"/>
      <c r="D468" s="301"/>
      <c r="E468" s="282"/>
      <c r="F468" s="282"/>
      <c r="G468" s="282"/>
    </row>
    <row r="469" spans="1:7" x14ac:dyDescent="0.25">
      <c r="A469" s="282"/>
      <c r="B469" s="293"/>
      <c r="C469" s="301"/>
      <c r="D469" s="301"/>
      <c r="E469" s="282"/>
      <c r="F469" s="282"/>
      <c r="G469" s="282"/>
    </row>
    <row r="470" spans="1:7" x14ac:dyDescent="0.25">
      <c r="A470" s="282"/>
      <c r="B470" s="293"/>
      <c r="C470" s="301"/>
      <c r="D470" s="301"/>
      <c r="E470" s="282"/>
      <c r="F470" s="282"/>
      <c r="G470" s="282"/>
    </row>
    <row r="471" spans="1:7" x14ac:dyDescent="0.25">
      <c r="A471" s="282"/>
      <c r="B471" s="293"/>
      <c r="C471" s="301"/>
      <c r="D471" s="301"/>
      <c r="E471" s="282"/>
      <c r="F471" s="282"/>
      <c r="G471" s="282"/>
    </row>
    <row r="472" spans="1:7" x14ac:dyDescent="0.25">
      <c r="A472" s="282"/>
      <c r="B472" s="298"/>
      <c r="C472" s="301"/>
      <c r="D472" s="282"/>
      <c r="E472" s="282"/>
      <c r="F472" s="282"/>
      <c r="G472" s="282"/>
    </row>
    <row r="473" spans="1:7" x14ac:dyDescent="0.25">
      <c r="A473" s="282"/>
      <c r="B473" s="298"/>
      <c r="C473" s="301"/>
      <c r="D473" s="282"/>
      <c r="E473" s="282"/>
      <c r="F473" s="282"/>
      <c r="G473" s="282"/>
    </row>
    <row r="474" spans="1:7" x14ac:dyDescent="0.25">
      <c r="A474" s="282"/>
      <c r="B474" s="298"/>
      <c r="C474" s="301"/>
      <c r="D474" s="282"/>
      <c r="E474" s="282"/>
      <c r="F474" s="282"/>
      <c r="G474" s="282"/>
    </row>
    <row r="475" spans="1:7" x14ac:dyDescent="0.25">
      <c r="A475" s="282"/>
      <c r="B475" s="298"/>
      <c r="C475" s="301"/>
      <c r="D475" s="282"/>
      <c r="E475" s="282"/>
      <c r="F475" s="282"/>
      <c r="G475" s="282"/>
    </row>
    <row r="476" spans="1:7" x14ac:dyDescent="0.25">
      <c r="A476" s="282"/>
      <c r="B476" s="298"/>
      <c r="C476" s="301"/>
      <c r="D476" s="282"/>
      <c r="E476" s="282"/>
      <c r="F476" s="282"/>
      <c r="G476" s="282"/>
    </row>
    <row r="477" spans="1:7" x14ac:dyDescent="0.25">
      <c r="A477" s="282"/>
      <c r="B477" s="298"/>
      <c r="C477" s="301"/>
      <c r="D477" s="282"/>
      <c r="E477" s="282"/>
      <c r="F477" s="282"/>
      <c r="G477" s="282"/>
    </row>
    <row r="478" spans="1:7" x14ac:dyDescent="0.25">
      <c r="A478" s="282"/>
      <c r="B478" s="298"/>
      <c r="C478" s="301"/>
      <c r="D478" s="282"/>
      <c r="E478" s="282"/>
      <c r="F478" s="282"/>
      <c r="G478" s="282"/>
    </row>
    <row r="479" spans="1:7" x14ac:dyDescent="0.25">
      <c r="A479" s="282"/>
      <c r="B479" s="298"/>
      <c r="C479" s="301"/>
      <c r="D479" s="282"/>
      <c r="E479" s="282"/>
      <c r="F479" s="282"/>
      <c r="G479" s="282"/>
    </row>
    <row r="480" spans="1:7" x14ac:dyDescent="0.25">
      <c r="A480" s="282"/>
      <c r="B480" s="298"/>
      <c r="C480" s="301"/>
      <c r="D480" s="282"/>
      <c r="E480" s="282"/>
      <c r="F480" s="282"/>
      <c r="G480" s="282"/>
    </row>
    <row r="481" spans="1:7" x14ac:dyDescent="0.25">
      <c r="A481" s="282"/>
      <c r="B481" s="298"/>
      <c r="C481" s="301"/>
      <c r="D481" s="282"/>
      <c r="E481" s="282"/>
      <c r="F481" s="282"/>
      <c r="G481" s="282"/>
    </row>
    <row r="482" spans="1:7" x14ac:dyDescent="0.25">
      <c r="A482" s="282"/>
      <c r="B482" s="298"/>
      <c r="C482" s="301"/>
      <c r="D482" s="282"/>
      <c r="E482" s="282"/>
      <c r="F482" s="282"/>
      <c r="G482" s="282"/>
    </row>
    <row r="483" spans="1:7" x14ac:dyDescent="0.25">
      <c r="A483" s="282"/>
      <c r="B483" s="298"/>
      <c r="C483" s="301"/>
      <c r="D483" s="282"/>
      <c r="E483" s="282"/>
      <c r="F483" s="282"/>
      <c r="G483" s="275"/>
    </row>
    <row r="484" spans="1:7" x14ac:dyDescent="0.25">
      <c r="A484" s="282"/>
      <c r="B484" s="298"/>
      <c r="C484" s="301"/>
      <c r="D484" s="282"/>
      <c r="E484" s="282"/>
      <c r="F484" s="282"/>
      <c r="G484" s="275"/>
    </row>
    <row r="485" spans="1:7" x14ac:dyDescent="0.25">
      <c r="A485" s="282"/>
      <c r="B485" s="298"/>
      <c r="C485" s="301"/>
      <c r="D485" s="282"/>
      <c r="E485" s="282"/>
      <c r="F485" s="282"/>
      <c r="G485" s="275"/>
    </row>
    <row r="486" spans="1:7" x14ac:dyDescent="0.25">
      <c r="A486" s="282"/>
      <c r="B486" s="298"/>
      <c r="C486" s="301"/>
      <c r="D486" s="320"/>
      <c r="E486" s="320"/>
      <c r="F486" s="320"/>
      <c r="G486" s="320"/>
    </row>
    <row r="487" spans="1:7" x14ac:dyDescent="0.25">
      <c r="A487" s="282"/>
      <c r="B487" s="298"/>
      <c r="C487" s="301"/>
      <c r="D487" s="320"/>
      <c r="E487" s="320"/>
      <c r="F487" s="320"/>
      <c r="G487" s="320"/>
    </row>
    <row r="488" spans="1:7" x14ac:dyDescent="0.25">
      <c r="A488" s="282"/>
      <c r="B488" s="298"/>
      <c r="C488" s="301"/>
      <c r="D488" s="320"/>
      <c r="E488" s="320"/>
      <c r="F488" s="320"/>
      <c r="G488" s="320"/>
    </row>
    <row r="489" spans="1:7" x14ac:dyDescent="0.25">
      <c r="A489" s="291"/>
      <c r="B489" s="291"/>
      <c r="C489" s="291"/>
      <c r="D489" s="291"/>
      <c r="E489" s="291"/>
      <c r="F489" s="291"/>
      <c r="G489" s="291"/>
    </row>
    <row r="490" spans="1:7" x14ac:dyDescent="0.25">
      <c r="A490" s="282"/>
      <c r="B490" s="293"/>
      <c r="C490" s="282"/>
      <c r="D490" s="282"/>
      <c r="E490" s="300"/>
      <c r="F490" s="292"/>
      <c r="G490" s="292"/>
    </row>
    <row r="491" spans="1:7" x14ac:dyDescent="0.25">
      <c r="A491" s="282"/>
      <c r="B491" s="293"/>
      <c r="C491" s="282"/>
      <c r="D491" s="282"/>
      <c r="E491" s="300"/>
      <c r="F491" s="292"/>
      <c r="G491" s="292"/>
    </row>
    <row r="492" spans="1:7" x14ac:dyDescent="0.25">
      <c r="A492" s="282"/>
      <c r="B492" s="293"/>
      <c r="C492" s="282"/>
      <c r="D492" s="282"/>
      <c r="E492" s="300"/>
      <c r="F492" s="292"/>
      <c r="G492" s="292"/>
    </row>
    <row r="493" spans="1:7" x14ac:dyDescent="0.25">
      <c r="A493" s="282"/>
      <c r="B493" s="293"/>
      <c r="C493" s="282"/>
      <c r="D493" s="282"/>
      <c r="E493" s="300"/>
      <c r="F493" s="292"/>
      <c r="G493" s="292"/>
    </row>
    <row r="494" spans="1:7" x14ac:dyDescent="0.25">
      <c r="A494" s="282"/>
      <c r="B494" s="293"/>
      <c r="C494" s="282"/>
      <c r="D494" s="282"/>
      <c r="E494" s="300"/>
      <c r="F494" s="292"/>
      <c r="G494" s="292"/>
    </row>
    <row r="495" spans="1:7" x14ac:dyDescent="0.25">
      <c r="A495" s="282"/>
      <c r="B495" s="293"/>
      <c r="C495" s="282"/>
      <c r="D495" s="282"/>
      <c r="E495" s="300"/>
      <c r="F495" s="292"/>
      <c r="G495" s="292"/>
    </row>
    <row r="496" spans="1:7" x14ac:dyDescent="0.25">
      <c r="A496" s="282"/>
      <c r="B496" s="293"/>
      <c r="C496" s="282"/>
      <c r="D496" s="282"/>
      <c r="E496" s="300"/>
      <c r="F496" s="292"/>
      <c r="G496" s="292"/>
    </row>
    <row r="497" spans="1:7" x14ac:dyDescent="0.25">
      <c r="A497" s="282"/>
      <c r="B497" s="293"/>
      <c r="C497" s="282"/>
      <c r="D497" s="282"/>
      <c r="E497" s="300"/>
      <c r="F497" s="292"/>
      <c r="G497" s="292"/>
    </row>
    <row r="498" spans="1:7" x14ac:dyDescent="0.25">
      <c r="A498" s="282"/>
      <c r="B498" s="293"/>
      <c r="C498" s="282"/>
      <c r="D498" s="282"/>
      <c r="E498" s="300"/>
      <c r="F498" s="292"/>
      <c r="G498" s="292"/>
    </row>
    <row r="499" spans="1:7" x14ac:dyDescent="0.25">
      <c r="A499" s="282"/>
      <c r="B499" s="293"/>
      <c r="C499" s="282"/>
      <c r="D499" s="282"/>
      <c r="E499" s="300"/>
      <c r="F499" s="292"/>
      <c r="G499" s="292"/>
    </row>
    <row r="500" spans="1:7" x14ac:dyDescent="0.25">
      <c r="A500" s="282"/>
      <c r="B500" s="293"/>
      <c r="C500" s="282"/>
      <c r="D500" s="282"/>
      <c r="E500" s="300"/>
      <c r="F500" s="292"/>
      <c r="G500" s="292"/>
    </row>
    <row r="501" spans="1:7" x14ac:dyDescent="0.25">
      <c r="A501" s="282"/>
      <c r="B501" s="293"/>
      <c r="C501" s="282"/>
      <c r="D501" s="282"/>
      <c r="E501" s="300"/>
      <c r="F501" s="292"/>
      <c r="G501" s="292"/>
    </row>
    <row r="502" spans="1:7" x14ac:dyDescent="0.25">
      <c r="A502" s="282"/>
      <c r="B502" s="293"/>
      <c r="C502" s="282"/>
      <c r="D502" s="282"/>
      <c r="E502" s="300"/>
      <c r="F502" s="292"/>
      <c r="G502" s="292"/>
    </row>
    <row r="503" spans="1:7" x14ac:dyDescent="0.25">
      <c r="A503" s="282"/>
      <c r="B503" s="293"/>
      <c r="C503" s="282"/>
      <c r="D503" s="282"/>
      <c r="E503" s="300"/>
      <c r="F503" s="292"/>
      <c r="G503" s="292"/>
    </row>
    <row r="504" spans="1:7" x14ac:dyDescent="0.25">
      <c r="A504" s="282"/>
      <c r="B504" s="293"/>
      <c r="C504" s="282"/>
      <c r="D504" s="282"/>
      <c r="E504" s="300"/>
      <c r="F504" s="292"/>
      <c r="G504" s="292"/>
    </row>
    <row r="505" spans="1:7" x14ac:dyDescent="0.25">
      <c r="A505" s="282"/>
      <c r="B505" s="293"/>
      <c r="C505" s="282"/>
      <c r="D505" s="282"/>
      <c r="E505" s="300"/>
      <c r="F505" s="292"/>
      <c r="G505" s="292"/>
    </row>
    <row r="506" spans="1:7" x14ac:dyDescent="0.25">
      <c r="A506" s="282"/>
      <c r="B506" s="293"/>
      <c r="C506" s="282"/>
      <c r="D506" s="282"/>
      <c r="E506" s="300"/>
      <c r="F506" s="292"/>
      <c r="G506" s="292"/>
    </row>
    <row r="507" spans="1:7" x14ac:dyDescent="0.25">
      <c r="A507" s="282"/>
      <c r="B507" s="293"/>
      <c r="C507" s="282"/>
      <c r="D507" s="282"/>
      <c r="E507" s="300"/>
      <c r="F507" s="292"/>
      <c r="G507" s="292"/>
    </row>
    <row r="508" spans="1:7" x14ac:dyDescent="0.25">
      <c r="A508" s="282"/>
      <c r="B508" s="293"/>
      <c r="C508" s="282"/>
      <c r="D508" s="282"/>
      <c r="E508" s="300"/>
      <c r="F508" s="300"/>
      <c r="G508" s="300"/>
    </row>
    <row r="509" spans="1:7" x14ac:dyDescent="0.25">
      <c r="A509" s="282"/>
      <c r="B509" s="293"/>
      <c r="C509" s="282"/>
      <c r="D509" s="282"/>
      <c r="E509" s="300"/>
      <c r="F509" s="300"/>
      <c r="G509" s="300"/>
    </row>
    <row r="510" spans="1:7" x14ac:dyDescent="0.25">
      <c r="A510" s="282"/>
      <c r="B510" s="293"/>
      <c r="C510" s="282"/>
      <c r="D510" s="282"/>
      <c r="E510" s="300"/>
      <c r="F510" s="300"/>
      <c r="G510" s="300"/>
    </row>
    <row r="511" spans="1:7" x14ac:dyDescent="0.25">
      <c r="A511" s="282"/>
      <c r="B511" s="293"/>
      <c r="C511" s="282"/>
      <c r="D511" s="282"/>
      <c r="E511" s="300"/>
      <c r="F511" s="300"/>
      <c r="G511" s="300"/>
    </row>
    <row r="512" spans="1:7" x14ac:dyDescent="0.25">
      <c r="A512" s="291"/>
      <c r="B512" s="291"/>
      <c r="C512" s="291"/>
      <c r="D512" s="291"/>
      <c r="E512" s="291"/>
      <c r="F512" s="291"/>
      <c r="G512" s="291"/>
    </row>
    <row r="513" spans="1:7" x14ac:dyDescent="0.25">
      <c r="A513" s="282"/>
      <c r="B513" s="293"/>
      <c r="C513" s="282"/>
      <c r="D513" s="282"/>
      <c r="E513" s="300"/>
      <c r="F513" s="292"/>
      <c r="G513" s="292"/>
    </row>
    <row r="514" spans="1:7" x14ac:dyDescent="0.25">
      <c r="A514" s="282"/>
      <c r="B514" s="293"/>
      <c r="C514" s="282"/>
      <c r="D514" s="282"/>
      <c r="E514" s="300"/>
      <c r="F514" s="292"/>
      <c r="G514" s="292"/>
    </row>
    <row r="515" spans="1:7" x14ac:dyDescent="0.25">
      <c r="A515" s="282"/>
      <c r="B515" s="293"/>
      <c r="C515" s="282"/>
      <c r="D515" s="282"/>
      <c r="E515" s="300"/>
      <c r="F515" s="292"/>
      <c r="G515" s="292"/>
    </row>
    <row r="516" spans="1:7" x14ac:dyDescent="0.25">
      <c r="A516" s="282"/>
      <c r="B516" s="293"/>
      <c r="C516" s="282"/>
      <c r="D516" s="282"/>
      <c r="E516" s="300"/>
      <c r="F516" s="292"/>
      <c r="G516" s="292"/>
    </row>
    <row r="517" spans="1:7" x14ac:dyDescent="0.25">
      <c r="A517" s="282"/>
      <c r="B517" s="293"/>
      <c r="C517" s="282"/>
      <c r="D517" s="282"/>
      <c r="E517" s="300"/>
      <c r="F517" s="292"/>
      <c r="G517" s="292"/>
    </row>
    <row r="518" spans="1:7" x14ac:dyDescent="0.25">
      <c r="A518" s="282"/>
      <c r="B518" s="293"/>
      <c r="C518" s="282"/>
      <c r="D518" s="282"/>
      <c r="E518" s="300"/>
      <c r="F518" s="292"/>
      <c r="G518" s="292"/>
    </row>
    <row r="519" spans="1:7" x14ac:dyDescent="0.25">
      <c r="A519" s="282"/>
      <c r="B519" s="293"/>
      <c r="C519" s="282"/>
      <c r="D519" s="282"/>
      <c r="E519" s="300"/>
      <c r="F519" s="292"/>
      <c r="G519" s="292"/>
    </row>
    <row r="520" spans="1:7" x14ac:dyDescent="0.25">
      <c r="A520" s="282"/>
      <c r="B520" s="293"/>
      <c r="C520" s="282"/>
      <c r="D520" s="282"/>
      <c r="E520" s="300"/>
      <c r="F520" s="292"/>
      <c r="G520" s="292"/>
    </row>
    <row r="521" spans="1:7" x14ac:dyDescent="0.25">
      <c r="A521" s="282"/>
      <c r="B521" s="293"/>
      <c r="C521" s="282"/>
      <c r="D521" s="282"/>
      <c r="E521" s="300"/>
      <c r="F521" s="292"/>
      <c r="G521" s="292"/>
    </row>
    <row r="522" spans="1:7" x14ac:dyDescent="0.25">
      <c r="A522" s="282"/>
      <c r="B522" s="293"/>
      <c r="C522" s="282"/>
      <c r="D522" s="282"/>
      <c r="E522" s="300"/>
      <c r="F522" s="300"/>
      <c r="G522" s="300"/>
    </row>
  </sheetData>
  <protectedRanges>
    <protectedRange sqref="C4 B90:E127 E33:H33 C59:D68 C72:D87 C70:D70 C40:D57 C15:D38 E30:G32" name="Optional ECBECAIs_2"/>
  </protectedRanges>
  <mergeCells count="10">
    <mergeCell ref="B10:C10"/>
    <mergeCell ref="B14:C14"/>
    <mergeCell ref="B26:D26"/>
    <mergeCell ref="A1:B1"/>
    <mergeCell ref="B6:C6"/>
    <mergeCell ref="E6:G7"/>
    <mergeCell ref="B7:C7"/>
    <mergeCell ref="B8:C8"/>
    <mergeCell ref="E8:G8"/>
    <mergeCell ref="B9:C9"/>
  </mergeCells>
  <hyperlinks>
    <hyperlink ref="E8:F8" r:id="rId1" display="RESPONSE DYNAMIC MONITORING REPORT"/>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F. Optional COVID 19 impact</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Sean Gill</cp:lastModifiedBy>
  <cp:lastPrinted>2020-01-08T16:25:54Z</cp:lastPrinted>
  <dcterms:created xsi:type="dcterms:W3CDTF">2016-04-21T08:07:20Z</dcterms:created>
  <dcterms:modified xsi:type="dcterms:W3CDTF">2021-01-13T16:28:04Z</dcterms:modified>
</cp:coreProperties>
</file>