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7505" windowHeight="12150" tabRatio="867"/>
  </bookViews>
  <sheets>
    <sheet name="Introduction" sheetId="5" r:id="rId1"/>
    <sheet name="Completion Instructions" sheetId="6" r:id="rId2"/>
    <sheet name="FAQ" sheetId="7" r:id="rId3"/>
    <sheet name="A. HTT General" sheetId="8" r:id="rId4"/>
    <sheet name="B1. HTT Mortgage Assets" sheetId="9" r:id="rId5"/>
    <sheet name="C. HTT Harmonised Glossary" sheetId="12" r:id="rId6"/>
    <sheet name="Disclaimer" sheetId="13" r:id="rId7"/>
    <sheet name="D. Insert Nat Trans Templ" sheetId="14" r:id="rId8"/>
    <sheet name="E. Optional ECB-ECAIs data" sheetId="18" r:id="rId9"/>
    <sheet name="E.g. General" sheetId="15" r:id="rId10"/>
    <sheet name="E.g. Other" sheetId="16" r:id="rId11"/>
  </sheets>
  <definedNames>
    <definedName name="_xlnm._FilterDatabase" localSheetId="4" hidden="1">'B1. HTT Mortgage Assets'!$A$11:$D$168</definedName>
    <definedName name="acceptable_use_policy" localSheetId="6">Disclaimer!#REF!</definedName>
    <definedName name="general_tc" localSheetId="6">Disclaimer!$A$61</definedName>
    <definedName name="_xlnm.Print_Area" localSheetId="3">'A. HTT General'!$A$1:$G$359</definedName>
    <definedName name="_xlnm.Print_Area" localSheetId="4">'B1. HTT Mortgage Assets'!$A$1:$G$368</definedName>
    <definedName name="_xlnm.Print_Area" localSheetId="5">'C. HTT Harmonised Glossary'!$A$1:$C$37</definedName>
    <definedName name="_xlnm.Print_Area" localSheetId="1">'Completion Instructions'!$B$2:$J$60</definedName>
    <definedName name="_xlnm.Print_Area" localSheetId="6">Disclaimer!$A$1:$A$170</definedName>
    <definedName name="_xlnm.Print_Area" localSheetId="8">'E. Optional ECB-ECAIs data'!$A$2:$G$72</definedName>
    <definedName name="_xlnm.Print_Area" localSheetId="2">FAQ!$A$1:$C$28</definedName>
    <definedName name="_xlnm.Print_Area" localSheetId="0">Introduction!$B$2:$J$37</definedName>
    <definedName name="_xlnm.Print_Titles" localSheetId="6">Disclaimer!$2:$2</definedName>
    <definedName name="_xlnm.Print_Titles" localSheetId="2">FAQ!$4:$4</definedName>
    <definedName name="privacy_policy" localSheetId="6">Disclaimer!$A$136</definedName>
  </definedNames>
  <calcPr calcId="145621"/>
</workbook>
</file>

<file path=xl/calcChain.xml><?xml version="1.0" encoding="utf-8"?>
<calcChain xmlns="http://schemas.openxmlformats.org/spreadsheetml/2006/main">
  <c r="C70" i="8" l="1"/>
  <c r="F55" i="8" l="1"/>
  <c r="F161" i="9" l="1"/>
  <c r="F152" i="9"/>
  <c r="F153" i="9"/>
  <c r="F154" i="9"/>
  <c r="F155" i="9"/>
  <c r="F151" i="9"/>
  <c r="F142" i="9" l="1"/>
  <c r="F141" i="9"/>
  <c r="F132" i="9"/>
  <c r="F131" i="9"/>
  <c r="F100" i="9"/>
  <c r="F99" i="9"/>
  <c r="G86" i="18" l="1"/>
  <c r="G85" i="18"/>
  <c r="G84" i="18"/>
  <c r="G83" i="18"/>
  <c r="G82" i="18"/>
  <c r="C44" i="9" l="1"/>
  <c r="D44" i="9"/>
  <c r="F44" i="9"/>
  <c r="F36" i="9"/>
  <c r="F28" i="9"/>
  <c r="C312" i="8"/>
  <c r="G227" i="8" l="1"/>
  <c r="F227" i="8"/>
  <c r="G226" i="8"/>
  <c r="F226" i="8"/>
  <c r="G225" i="8"/>
  <c r="F225" i="8"/>
  <c r="G224" i="8"/>
  <c r="F224" i="8"/>
  <c r="G223" i="8"/>
  <c r="F223" i="8"/>
  <c r="G222" i="8"/>
  <c r="F222" i="8"/>
  <c r="G221" i="8"/>
  <c r="F221" i="8"/>
  <c r="F218" i="8"/>
  <c r="G219" i="8" l="1"/>
  <c r="G218" i="8"/>
  <c r="G217" i="8"/>
  <c r="F219" i="8"/>
  <c r="F217" i="8"/>
  <c r="C290" i="8" l="1"/>
  <c r="C292" i="8" l="1"/>
  <c r="C179" i="8" l="1"/>
  <c r="C288" i="8"/>
  <c r="D167" i="8"/>
  <c r="G166" i="8" l="1"/>
  <c r="G165" i="8"/>
  <c r="G164" i="8"/>
  <c r="D331" i="9"/>
  <c r="G336" i="9" s="1"/>
  <c r="C331" i="9"/>
  <c r="F332" i="9" s="1"/>
  <c r="D309" i="9"/>
  <c r="G314" i="9" s="1"/>
  <c r="C309" i="9"/>
  <c r="F314" i="9" s="1"/>
  <c r="D296" i="9"/>
  <c r="G294" i="9" s="1"/>
  <c r="C296" i="9"/>
  <c r="F284" i="9" s="1"/>
  <c r="D230" i="9"/>
  <c r="G228" i="9" s="1"/>
  <c r="C230" i="9"/>
  <c r="F233" i="9" s="1"/>
  <c r="D208" i="9"/>
  <c r="G209" i="9" s="1"/>
  <c r="C208" i="9"/>
  <c r="F200" i="9" s="1"/>
  <c r="D195" i="9"/>
  <c r="G194" i="9" s="1"/>
  <c r="C195" i="9"/>
  <c r="F191" i="9" s="1"/>
  <c r="F77" i="9"/>
  <c r="D77" i="9"/>
  <c r="C77" i="9"/>
  <c r="F73" i="9"/>
  <c r="D73" i="9"/>
  <c r="C73" i="9"/>
  <c r="C15" i="9"/>
  <c r="F26" i="9" s="1"/>
  <c r="C300" i="8"/>
  <c r="C299" i="8"/>
  <c r="C298" i="8"/>
  <c r="C297" i="8"/>
  <c r="C296" i="8"/>
  <c r="C295" i="8"/>
  <c r="C294" i="8"/>
  <c r="C293" i="8"/>
  <c r="C291" i="8"/>
  <c r="C289" i="8"/>
  <c r="C220" i="8"/>
  <c r="C208" i="8"/>
  <c r="F187" i="8"/>
  <c r="F185" i="8"/>
  <c r="F183" i="8"/>
  <c r="F181" i="8"/>
  <c r="F186" i="8"/>
  <c r="F178" i="8"/>
  <c r="F175" i="8"/>
  <c r="F174" i="8"/>
  <c r="C167" i="8"/>
  <c r="F164" i="8" s="1"/>
  <c r="D153" i="8"/>
  <c r="G162" i="8" s="1"/>
  <c r="C153" i="8"/>
  <c r="F151" i="8" s="1"/>
  <c r="D127" i="8"/>
  <c r="G136" i="8" s="1"/>
  <c r="C127" i="8"/>
  <c r="G103" i="8"/>
  <c r="C100" i="8"/>
  <c r="F105" i="8" s="1"/>
  <c r="D77" i="8"/>
  <c r="G80" i="8" s="1"/>
  <c r="C77" i="8"/>
  <c r="F82" i="8" s="1"/>
  <c r="C58" i="8"/>
  <c r="F63" i="8" s="1"/>
  <c r="G288" i="9" l="1"/>
  <c r="G176" i="9"/>
  <c r="G179" i="9"/>
  <c r="G171" i="9"/>
  <c r="G181" i="9"/>
  <c r="G172" i="9"/>
  <c r="G190" i="9"/>
  <c r="F73" i="8"/>
  <c r="G73" i="8"/>
  <c r="F134" i="8"/>
  <c r="F124" i="8"/>
  <c r="F125" i="8"/>
  <c r="F126" i="8"/>
  <c r="G143" i="8"/>
  <c r="G139" i="8"/>
  <c r="G147" i="8"/>
  <c r="G142" i="8"/>
  <c r="G138" i="8"/>
  <c r="G146" i="8"/>
  <c r="G140" i="8"/>
  <c r="G144" i="8"/>
  <c r="G148" i="8"/>
  <c r="G141" i="8"/>
  <c r="G145" i="8"/>
  <c r="G150" i="8"/>
  <c r="G151" i="8"/>
  <c r="G155" i="8"/>
  <c r="G152" i="8"/>
  <c r="G159" i="8"/>
  <c r="G149" i="8"/>
  <c r="F117" i="8"/>
  <c r="F93" i="8"/>
  <c r="F110" i="8"/>
  <c r="F96" i="8"/>
  <c r="F56" i="8"/>
  <c r="G96" i="8"/>
  <c r="F113" i="8"/>
  <c r="G113" i="8"/>
  <c r="G175" i="9"/>
  <c r="G183" i="9"/>
  <c r="G202" i="9"/>
  <c r="F61" i="8"/>
  <c r="F57" i="8"/>
  <c r="F60" i="8"/>
  <c r="F70" i="8"/>
  <c r="F86" i="8"/>
  <c r="F101" i="8"/>
  <c r="G115" i="8"/>
  <c r="F138" i="8"/>
  <c r="F147" i="8"/>
  <c r="G157" i="8"/>
  <c r="G278" i="9"/>
  <c r="F78" i="8"/>
  <c r="G98" i="8"/>
  <c r="G82" i="8"/>
  <c r="G105" i="8"/>
  <c r="F115" i="8"/>
  <c r="F121" i="8"/>
  <c r="F131" i="8"/>
  <c r="F140" i="8"/>
  <c r="F165" i="8"/>
  <c r="F123" i="8"/>
  <c r="F149" i="8"/>
  <c r="F166" i="8"/>
  <c r="G75" i="8"/>
  <c r="G71" i="8"/>
  <c r="F76" i="8"/>
  <c r="G78" i="8"/>
  <c r="G94" i="8"/>
  <c r="F99" i="8"/>
  <c r="G101" i="8"/>
  <c r="F119" i="8"/>
  <c r="F142" i="8"/>
  <c r="F145" i="8"/>
  <c r="F80" i="8"/>
  <c r="F114" i="8"/>
  <c r="F118" i="8"/>
  <c r="F178" i="9"/>
  <c r="F280" i="9"/>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130" i="8"/>
  <c r="F133" i="8"/>
  <c r="F136" i="8"/>
  <c r="G119" i="8"/>
  <c r="G121" i="8"/>
  <c r="G123" i="8"/>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194" i="9"/>
  <c r="F192" i="9"/>
  <c r="F190" i="9"/>
  <c r="F188" i="9"/>
  <c r="F186" i="9"/>
  <c r="F184" i="9"/>
  <c r="F315" i="9"/>
  <c r="F313" i="9"/>
  <c r="F311" i="9"/>
  <c r="F308" i="9"/>
  <c r="F306" i="9"/>
  <c r="F304" i="9"/>
  <c r="F302" i="9"/>
  <c r="F312" i="9"/>
  <c r="F337" i="9"/>
  <c r="F335" i="9"/>
  <c r="F333" i="9"/>
  <c r="F330" i="9"/>
  <c r="F328" i="9"/>
  <c r="F326" i="9"/>
  <c r="F324" i="9"/>
  <c r="F334" i="9"/>
  <c r="F182" i="8"/>
  <c r="F18" i="9"/>
  <c r="F22" i="9"/>
  <c r="G315" i="9"/>
  <c r="G313" i="9"/>
  <c r="G311" i="9"/>
  <c r="G308" i="9"/>
  <c r="G306" i="9"/>
  <c r="G304" i="9"/>
  <c r="G302" i="9"/>
  <c r="G312" i="9"/>
  <c r="G337" i="9"/>
  <c r="G335" i="9"/>
  <c r="G333" i="9"/>
  <c r="G330" i="9"/>
  <c r="G328" i="9"/>
  <c r="G326" i="9"/>
  <c r="G324" i="9"/>
  <c r="G334" i="9"/>
  <c r="F167" i="8" l="1"/>
  <c r="G153" i="8"/>
  <c r="G195" i="9"/>
  <c r="F153" i="8"/>
  <c r="F100" i="8"/>
  <c r="F127" i="8"/>
  <c r="F58" i="8"/>
  <c r="G127" i="8"/>
  <c r="G100" i="8"/>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<sst xmlns="http://schemas.openxmlformats.org/spreadsheetml/2006/main" count="2552" uniqueCount="1485">
  <si>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</si>
  <si>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</si>
  <si>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</si>
  <si>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</si>
  <si>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</si>
  <si>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</si>
  <si>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</si>
  <si>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</si>
  <si>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</si>
  <si>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</si>
  <si>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</si>
  <si>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</si>
  <si>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</si>
  <si>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</si>
  <si>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</si>
  <si>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</si>
  <si>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</si>
  <si>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</si>
  <si>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</si>
  <si>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</si>
  <si>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</si>
  <si>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</si>
  <si>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</si>
  <si>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</si>
  <si>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</si>
  <si>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</si>
  <si>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</si>
  <si>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</si>
  <si>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</si>
  <si>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</si>
  <si>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</si>
  <si>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</si>
  <si>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</si>
  <si>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</si>
  <si>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</si>
  <si>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</si>
  <si>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</si>
  <si>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</si>
  <si>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</si>
  <si>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</si>
  <si>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</si>
  <si>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</si>
  <si>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</si>
  <si>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</si>
  <si>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</si>
  <si>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</si>
  <si>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</si>
  <si>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</si>
  <si>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</si>
  <si>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</si>
  <si>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</si>
  <si>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</si>
  <si>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</si>
  <si>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</si>
  <si>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</si>
  <si>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</si>
  <si>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</si>
  <si>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</si>
  <si>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</si>
  <si>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</si>
  <si>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</si>
  <si>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</si>
  <si>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</si>
  <si>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</si>
  <si>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</si>
  <si>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</si>
  <si>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</si>
  <si>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</si>
  <si>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</si>
  <si>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</si>
  <si>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</si>
  <si>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</si>
  <si>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</si>
  <si>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</si>
  <si>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</si>
  <si>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</si>
  <si>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</si>
  <si>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</si>
  <si>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</si>
  <si>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</si>
  <si>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</si>
  <si>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</si>
  <si>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</si>
  <si>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</si>
  <si>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</si>
  <si>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</si>
  <si>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</si>
  <si>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</si>
  <si>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</si>
  <si>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</si>
  <si>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</si>
  <si>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</si>
  <si>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</si>
  <si>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</si>
  <si>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</si>
  <si>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</si>
  <si>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</si>
  <si>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</si>
  <si>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</si>
  <si>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</si>
  <si>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</si>
  <si>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</si>
  <si>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</si>
  <si>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</si>
  <si>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</si>
  <si>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</si>
  <si>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</si>
  <si>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</si>
  <si>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</si>
  <si>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</si>
  <si>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</si>
  <si>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</si>
  <si>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</si>
  <si>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</si>
  <si>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</si>
  <si>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</si>
  <si>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</si>
  <si>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</si>
  <si>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</si>
  <si>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</si>
  <si>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</si>
  <si>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</si>
  <si>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</si>
  <si>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</si>
  <si>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</si>
  <si>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</si>
  <si>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</si>
  <si>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</si>
  <si>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</si>
  <si>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</si>
  <si>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</si>
  <si>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</si>
  <si>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</si>
  <si>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</si>
  <si>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</si>
  <si>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</si>
  <si>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</si>
  <si>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</si>
  <si>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</si>
  <si>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</si>
  <si>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</si>
  <si>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</si>
  <si>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</si>
  <si>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</si>
  <si>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</si>
  <si>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</si>
  <si>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</si>
  <si>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</si>
  <si>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</si>
  <si>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</si>
  <si>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</si>
  <si>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</si>
  <si>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</si>
  <si>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</si>
  <si>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</si>
  <si>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</si>
  <si>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</si>
  <si>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</si>
  <si>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</si>
  <si>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</si>
  <si>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</si>
  <si>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</si>
  <si>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</si>
  <si>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</si>
  <si>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</si>
  <si>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</si>
  <si>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</si>
  <si>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</si>
  <si>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</si>
  <si>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</si>
  <si>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</si>
  <si>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</si>
  <si>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</si>
  <si>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</si>
  <si>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</si>
  <si>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</si>
  <si>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</si>
  <si>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</si>
  <si>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</si>
  <si>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</si>
  <si>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</si>
  <si>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</si>
  <si>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</si>
  <si>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</si>
  <si>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</si>
  <si>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</si>
  <si>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</si>
  <si>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</si>
  <si>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</si>
  <si>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</si>
  <si>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</si>
  <si>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</si>
  <si>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</si>
  <si>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</si>
  <si>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</si>
  <si>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</si>
  <si>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</si>
  <si>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</si>
  <si>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</si>
  <si>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</si>
  <si>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</si>
  <si>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</si>
  <si>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</si>
  <si>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</si>
  <si>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</si>
  <si>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</si>
  <si>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</si>
  <si>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</si>
  <si>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</si>
  <si>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</si>
  <si>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</si>
  <si>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</si>
  <si>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</si>
  <si>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</si>
  <si>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</si>
  <si>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</si>
  <si>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</si>
  <si>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</si>
  <si>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</si>
  <si>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</si>
  <si>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</si>
  <si>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</si>
  <si>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</si>
  <si>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</si>
  <si>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</si>
  <si>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</si>
  <si>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</si>
  <si>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</si>
  <si>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</si>
  <si>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</si>
  <si>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</si>
  <si>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</si>
  <si>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</si>
  <si>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</si>
  <si>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</si>
  <si>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</si>
  <si>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</si>
  <si>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</si>
  <si>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</si>
  <si>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</si>
  <si>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</si>
  <si>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</si>
  <si>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</si>
  <si>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</si>
  <si>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</si>
  <si>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</si>
  <si>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</si>
  <si>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</si>
  <si>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</si>
  <si>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</si>
  <si>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</si>
  <si>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</si>
  <si>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</si>
  <si>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</si>
  <si>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</si>
  <si>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</si>
  <si>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</si>
  <si>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</si>
  <si>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</si>
  <si>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</si>
  <si>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</si>
  <si>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</si>
  <si>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</si>
  <si>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</si>
  <si>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</si>
  <si>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</si>
  <si>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</si>
  <si>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</si>
  <si>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</si>
  <si>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</si>
  <si>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</si>
  <si>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</si>
  <si>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</si>
  <si>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</si>
  <si>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</si>
  <si>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</si>
  <si>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</si>
  <si>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</si>
  <si>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</si>
  <si>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</si>
  <si>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</si>
  <si>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</si>
  <si>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</si>
  <si>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</si>
  <si>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</si>
  <si>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</si>
  <si>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</si>
  <si>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</si>
  <si>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</si>
  <si>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</si>
  <si>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</si>
  <si>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</si>
  <si>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</si>
  <si>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</si>
  <si>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</si>
  <si>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</si>
  <si>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</si>
  <si>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</si>
  <si>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</si>
  <si>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</si>
  <si>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</si>
  <si>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</si>
  <si>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</si>
  <si>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</si>
  <si>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</si>
  <si>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</si>
  <si>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</si>
  <si>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</si>
  <si>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</si>
  <si>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</si>
  <si>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</si>
  <si>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</si>
  <si>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</si>
  <si>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</si>
  <si>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</si>
  <si>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</si>
  <si>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</si>
  <si>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</si>
  <si>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</si>
  <si>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</si>
  <si>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</si>
  <si>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</si>
  <si>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</si>
  <si>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</si>
  <si>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</si>
  <si>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</si>
  <si>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</si>
  <si>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</si>
  <si>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</si>
  <si>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</si>
  <si>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</si>
  <si>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</si>
  <si>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</si>
  <si>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</si>
  <si>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</si>
  <si>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</si>
  <si>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</si>
  <si>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</si>
  <si>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</si>
  <si>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</si>
  <si>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</si>
  <si>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</si>
  <si>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</si>
  <si>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</si>
  <si>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</si>
  <si>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</si>
  <si>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</si>
  <si>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</si>
  <si>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</si>
  <si>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</si>
  <si>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</si>
  <si>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</si>
  <si>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</si>
  <si>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</si>
  <si>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</si>
  <si>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</si>
  <si>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</si>
  <si>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</si>
  <si>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</si>
  <si>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</si>
  <si>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</si>
  <si>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</si>
  <si>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</si>
  <si>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</si>
  <si>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</si>
  <si>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</si>
  <si>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</si>
  <si>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</si>
  <si>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</si>
  <si>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</si>
  <si>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</si>
  <si>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</si>
  <si>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</si>
  <si>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</si>
  <si>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</si>
  <si>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</si>
  <si>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</si>
  <si>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</si>
  <si>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</si>
  <si>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</si>
  <si>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</si>
  <si>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</si>
  <si>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</si>
  <si>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</si>
  <si>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</si>
  <si>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</si>
  <si>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</si>
  <si>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</si>
  <si>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</si>
  <si>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</si>
  <si>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</si>
  <si>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</si>
  <si>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</si>
  <si>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</si>
  <si>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</si>
  <si>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</si>
  <si>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</si>
  <si>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</si>
  <si>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</si>
  <si>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</si>
  <si>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</si>
  <si>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</si>
  <si>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</si>
  <si>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</si>
  <si>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</si>
  <si>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</si>
  <si>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</si>
  <si>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</si>
  <si>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</si>
  <si>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</si>
  <si>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</si>
  <si>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</si>
  <si>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</si>
  <si>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</si>
  <si>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</si>
  <si>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</si>
  <si>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</si>
  <si>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</si>
  <si>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</si>
  <si>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</si>
  <si>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</si>
  <si>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</si>
  <si>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</si>
  <si>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</si>
  <si>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</si>
  <si>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</si>
  <si>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</si>
  <si>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</si>
  <si>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</si>
  <si>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</si>
  <si>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</si>
  <si>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</si>
  <si>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</si>
  <si>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</si>
  <si>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</si>
  <si>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</si>
  <si>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</si>
  <si>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</si>
  <si>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</si>
  <si>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</si>
  <si>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</si>
  <si>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</si>
  <si>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</si>
  <si>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</si>
  <si>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</si>
  <si>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</si>
  <si>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</si>
  <si>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</si>
  <si>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</si>
  <si>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</si>
  <si>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</si>
  <si>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</si>
  <si>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</si>
  <si>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</si>
  <si>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</si>
  <si>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</si>
  <si>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</si>
  <si>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</si>
  <si>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</si>
  <si>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</si>
  <si>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</si>
  <si>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</si>
  <si>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</si>
  <si>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</si>
  <si>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</si>
  <si>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</si>
  <si>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</si>
  <si>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</si>
  <si>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</si>
  <si>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</si>
  <si>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</si>
  <si>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</si>
  <si>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</si>
  <si>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</si>
  <si>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</si>
  <si>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</si>
  <si>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</si>
  <si>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</si>
  <si>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</si>
  <si>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</si>
  <si>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</si>
  <si>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</si>
  <si>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</si>
  <si>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</si>
  <si>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</si>
  <si>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</si>
  <si>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</si>
  <si>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</si>
  <si>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</si>
  <si>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</si>
  <si>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</si>
  <si>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</si>
  <si>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</si>
  <si>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</si>
  <si>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</si>
  <si>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</si>
  <si>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</si>
  <si>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</si>
  <si>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</si>
  <si>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</si>
  <si>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</si>
  <si>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</si>
  <si>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</si>
  <si>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</si>
  <si>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</si>
  <si>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</si>
  <si>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</si>
  <si>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</si>
  <si>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</si>
  <si>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</si>
  <si>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</si>
  <si>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</si>
  <si>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</si>
  <si>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</si>
  <si>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</si>
  <si>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</si>
  <si>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</si>
  <si>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</si>
  <si>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</si>
  <si>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</si>
  <si>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</si>
  <si>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</si>
  <si>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</si>
  <si>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</si>
  <si>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</si>
  <si>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</si>
  <si>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</si>
  <si>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</si>
  <si>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</si>
  <si>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</si>
  <si>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</si>
  <si>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</si>
  <si>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</si>
  <si>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</si>
  <si>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</si>
  <si>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</si>
  <si>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</si>
  <si>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</si>
  <si>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</si>
  <si>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</si>
  <si>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</si>
  <si>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</si>
  <si>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</si>
  <si>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</si>
  <si>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</si>
  <si>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</si>
  <si>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</si>
  <si>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</si>
  <si>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</si>
  <si>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</si>
  <si>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</si>
  <si>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</si>
  <si>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</si>
  <si>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</si>
  <si>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</si>
  <si>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</si>
  <si>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</si>
  <si>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</si>
  <si>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</si>
  <si>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</si>
  <si>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</si>
  <si>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</si>
  <si>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</si>
  <si>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</si>
  <si>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</si>
  <si>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</si>
  <si>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</si>
  <si>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</si>
  <si>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</si>
  <si>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</si>
  <si>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</si>
  <si>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</si>
  <si>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</si>
  <si>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</si>
  <si>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</si>
  <si>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</si>
  <si>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</si>
  <si>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</si>
  <si>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</si>
  <si>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</si>
  <si>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</si>
  <si>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</si>
  <si>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</si>
  <si>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</si>
  <si>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</si>
  <si>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</si>
  <si>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</si>
  <si>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</si>
  <si>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</si>
  <si>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</si>
  <si>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</si>
  <si>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</si>
  <si>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</si>
  <si>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</si>
  <si>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</si>
  <si>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</si>
  <si>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</si>
  <si>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</si>
  <si>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</si>
  <si>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</si>
  <si>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</si>
  <si>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</si>
  <si>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</si>
  <si>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</si>
  <si>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</si>
  <si>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</si>
  <si>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</si>
  <si>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</si>
  <si>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</si>
  <si>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</si>
  <si>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</si>
  <si>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</si>
  <si>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</si>
  <si>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</si>
  <si>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</si>
  <si>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</si>
  <si>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</si>
  <si>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</si>
  <si>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</si>
  <si>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</si>
  <si>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</si>
  <si>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</si>
  <si>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</si>
  <si>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</si>
  <si>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</si>
  <si>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</si>
  <si>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</si>
  <si>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</si>
  <si>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</si>
  <si>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</si>
  <si>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</si>
  <si>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</si>
  <si>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</si>
  <si>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</si>
  <si>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</si>
  <si>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</si>
  <si>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</si>
  <si>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</si>
  <si>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</si>
  <si>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</si>
  <si>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</si>
  <si>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</si>
  <si>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</si>
  <si>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</si>
  <si>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</si>
  <si>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</si>
  <si>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</si>
  <si>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</si>
  <si>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</si>
  <si>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</si>
  <si>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</si>
  <si>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</si>
  <si>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</si>
  <si>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</si>
  <si>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</si>
  <si>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</si>
  <si>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</si>
  <si>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</si>
  <si>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</si>
  <si>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</si>
  <si>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</si>
  <si>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</si>
  <si>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</si>
  <si>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</si>
  <si>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</si>
  <si>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</si>
  <si>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</si>
  <si>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</si>
  <si>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</si>
  <si>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</si>
  <si>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</si>
  <si>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</si>
  <si>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</si>
  <si>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</si>
  <si>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</si>
  <si>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</si>
  <si>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</si>
  <si>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</si>
  <si>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</si>
  <si>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</si>
  <si>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</si>
  <si>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</si>
  <si>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</si>
  <si>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</si>
  <si>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</si>
  <si>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</si>
  <si>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</si>
  <si>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</si>
  <si>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</si>
  <si>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</si>
  <si>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</si>
  <si>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</si>
  <si>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</si>
  <si>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</si>
  <si>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</si>
  <si>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</si>
  <si>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</si>
  <si>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</si>
  <si>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</si>
  <si>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</si>
  <si>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</si>
  <si>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</si>
  <si>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</si>
  <si>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</si>
  <si>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</si>
  <si>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</si>
  <si>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</si>
  <si>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</si>
  <si>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</si>
  <si>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</si>
  <si>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</si>
  <si>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</si>
  <si>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</si>
  <si>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</si>
  <si>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</si>
  <si>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</si>
  <si>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</si>
  <si>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</si>
  <si>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</si>
  <si>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</si>
  <si>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</si>
  <si>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</si>
  <si>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</si>
  <si>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</si>
  <si>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</si>
  <si>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</si>
  <si>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</si>
  <si>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</si>
  <si>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</si>
  <si>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</si>
  <si>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</si>
  <si>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</si>
  <si>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</si>
  <si>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</si>
  <si>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</si>
  <si>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</si>
  <si>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</si>
  <si>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</si>
  <si>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</si>
  <si>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</si>
  <si>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</si>
  <si>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</si>
  <si>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</si>
  <si>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</si>
  <si>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</si>
  <si>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</si>
  <si>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</si>
  <si>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</si>
  <si>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</si>
  <si>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</si>
  <si>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</si>
  <si>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</si>
  <si>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</si>
  <si>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</si>
  <si>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</si>
  <si>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</si>
  <si>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</si>
  <si>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</si>
  <si>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</si>
  <si>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</si>
  <si>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</si>
  <si>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</si>
  <si>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</si>
  <si>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</si>
  <si>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</si>
  <si>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</si>
  <si>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</si>
  <si>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</si>
  <si>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</si>
  <si>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</si>
  <si>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</si>
  <si>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</si>
  <si>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</si>
  <si>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</si>
  <si>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</si>
  <si>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</si>
  <si>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</si>
  <si>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</si>
  <si>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</si>
  <si>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</si>
  <si>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</si>
  <si>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</si>
  <si>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</si>
  <si>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</si>
  <si>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</si>
  <si>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</si>
  <si>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</si>
  <si>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</si>
  <si>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</si>
  <si>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</si>
  <si>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</si>
  <si>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</si>
  <si>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</si>
  <si>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</si>
  <si>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</si>
  <si>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</si>
  <si>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</si>
  <si>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</si>
  <si>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</si>
  <si>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</si>
  <si>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</si>
  <si>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</si>
  <si>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</si>
  <si>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</si>
  <si>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</si>
  <si>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</si>
  <si>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</si>
  <si>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</si>
  <si>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</si>
  <si>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</si>
  <si>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</si>
  <si>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</si>
  <si>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</si>
  <si>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</si>
  <si>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</si>
  <si>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</si>
  <si>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</si>
  <si>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</si>
  <si>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</si>
  <si>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</si>
  <si>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</si>
  <si>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</si>
  <si>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</si>
  <si>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</si>
  <si>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</si>
  <si>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</si>
  <si>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</si>
  <si>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</si>
  <si>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</si>
  <si>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</si>
  <si>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</si>
  <si>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</si>
  <si>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</si>
  <si>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</si>
  <si>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</si>
  <si>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</si>
  <si>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</si>
  <si>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</si>
  <si>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</si>
  <si>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</si>
  <si>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</si>
  <si>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</si>
  <si>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</si>
  <si>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</si>
  <si>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</si>
  <si>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</si>
  <si>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</si>
  <si>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</si>
  <si>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</si>
  <si>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</si>
  <si>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</si>
  <si>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</si>
  <si>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</si>
  <si>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</si>
  <si>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</si>
  <si>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</si>
  <si>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</si>
  <si>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</si>
  <si>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</si>
  <si>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</si>
  <si>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</si>
  <si>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</si>
  <si>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</si>
  <si>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</si>
  <si>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</si>
  <si>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</si>
  <si>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</si>
  <si>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</si>
  <si>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</si>
  <si>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</si>
  <si>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</si>
  <si>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</si>
  <si>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</si>
  <si>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</si>
  <si>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</si>
  <si>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</si>
  <si>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</si>
  <si>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</si>
  <si>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</si>
  <si>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</si>
  <si>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</si>
  <si>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</si>
  <si>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</si>
  <si>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</si>
  <si>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</si>
  <si>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</si>
  <si>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</si>
  <si>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</si>
  <si>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</si>
  <si>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</si>
  <si>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</si>
  <si>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</si>
  <si>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</si>
  <si>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</si>
  <si>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</si>
  <si>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</si>
  <si>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</si>
  <si>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</si>
  <si>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</si>
  <si>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</si>
  <si>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</si>
  <si>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</si>
  <si>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</si>
  <si>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</si>
  <si>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</si>
  <si>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</si>
  <si>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</si>
  <si>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</si>
  <si>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</si>
  <si>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</si>
  <si>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</si>
  <si>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</si>
  <si>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</si>
  <si>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</si>
  <si>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</si>
  <si>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</si>
  <si>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</si>
  <si>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</si>
  <si>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</si>
  <si>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</si>
  <si>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</si>
  <si>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</si>
  <si>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</si>
  <si>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</si>
  <si>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</si>
  <si>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</si>
  <si>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</si>
  <si>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</si>
  <si>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</si>
  <si>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</si>
  <si>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</si>
  <si>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</si>
  <si>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</si>
  <si>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</si>
  <si>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</si>
  <si>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</si>
  <si>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</si>
  <si>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</si>
  <si>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</si>
  <si>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</si>
  <si>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</si>
  <si>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</si>
  <si>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</si>
  <si>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</si>
  <si>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</si>
  <si>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</si>
  <si>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</si>
  <si>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</si>
  <si>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</si>
  <si>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</si>
  <si>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</si>
  <si>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</si>
  <si>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</si>
  <si>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</si>
  <si>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</si>
  <si>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</si>
  <si>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</si>
  <si>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</si>
  <si>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</si>
  <si>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</si>
  <si>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</si>
  <si>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</si>
  <si>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</si>
  <si>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</si>
  <si>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</si>
  <si>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</si>
  <si>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</si>
  <si>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</si>
  <si>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</si>
  <si>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</si>
  <si>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</si>
  <si>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</si>
  <si>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</si>
  <si>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</si>
  <si>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</si>
  <si>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</si>
  <si>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</si>
  <si>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</si>
  <si>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</si>
  <si>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</si>
  <si>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</si>
  <si>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</si>
  <si>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</si>
  <si>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</si>
  <si>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</si>
  <si>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</si>
  <si>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</si>
  <si>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</si>
  <si>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</si>
  <si>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</si>
  <si>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</si>
  <si>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</si>
  <si>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</si>
  <si>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</si>
  <si>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</si>
  <si>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</si>
  <si>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</si>
  <si>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</si>
  <si>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</si>
  <si>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</si>
  <si>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</si>
  <si>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</si>
  <si>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</si>
  <si>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</si>
  <si>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</si>
  <si>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</si>
  <si>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</si>
  <si>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</si>
  <si>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</si>
  <si>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</si>
  <si>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</si>
  <si>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</si>
  <si>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</si>
  <si>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</si>
  <si>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</si>
  <si>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</si>
  <si>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</si>
  <si>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</si>
  <si>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</si>
  <si>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</si>
  <si>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</si>
  <si>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</si>
  <si>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</si>
  <si>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</si>
  <si>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</si>
  <si>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</si>
  <si>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</si>
  <si>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</si>
  <si>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</si>
  <si>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</si>
  <si>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</si>
  <si>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</si>
  <si>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</si>
  <si>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</si>
  <si>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</si>
  <si>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</si>
  <si>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</si>
  <si>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</si>
  <si>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</si>
  <si>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</si>
  <si>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</si>
  <si>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</si>
  <si>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</si>
  <si>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</si>
  <si>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</si>
  <si>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</si>
  <si>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</si>
  <si>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</si>
  <si>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</si>
  <si>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</si>
  <si>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</si>
  <si>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</si>
  <si>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</si>
  <si>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</si>
  <si>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</si>
  <si>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</si>
  <si>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</si>
  <si>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</si>
  <si>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</si>
  <si>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</si>
  <si>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</si>
  <si>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</si>
  <si>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</si>
  <si>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</si>
  <si>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</si>
  <si>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</si>
  <si>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</si>
  <si>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</si>
  <si>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</si>
  <si>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</si>
  <si>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</si>
  <si>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</si>
  <si>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</si>
  <si>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</si>
  <si>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</si>
  <si>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</si>
  <si>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</si>
  <si>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</si>
  <si>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</si>
  <si>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</si>
  <si>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</si>
  <si>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</si>
  <si>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</si>
  <si>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</si>
  <si>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</si>
  <si>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</si>
  <si>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</si>
  <si>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</si>
  <si>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</si>
  <si>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</si>
  <si>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</si>
  <si>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</si>
  <si>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</si>
  <si>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</si>
  <si>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</si>
  <si>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</si>
  <si>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</si>
  <si>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</si>
  <si>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</si>
  <si>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</si>
  <si>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</si>
  <si>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</si>
  <si>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</si>
  <si>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</si>
  <si>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</si>
  <si>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</si>
  <si>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</si>
  <si>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</si>
  <si>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</si>
  <si>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</si>
  <si>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</si>
  <si>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</si>
  <si>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</si>
  <si>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</si>
  <si>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</si>
  <si>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</si>
  <si>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</si>
  <si>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</si>
  <si>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</si>
  <si>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</si>
  <si>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</si>
  <si>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</si>
  <si>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</si>
  <si>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</si>
  <si>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</si>
  <si>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</si>
  <si>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</si>
  <si>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</si>
  <si>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</si>
  <si>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</si>
  <si>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</si>
  <si>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</si>
  <si>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</si>
  <si>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</si>
  <si>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</si>
  <si>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</si>
  <si>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</si>
  <si>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</si>
  <si>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</si>
  <si>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</si>
  <si>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</si>
  <si>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</si>
  <si>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</si>
  <si>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</si>
  <si>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</si>
  <si>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</si>
  <si>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</si>
  <si>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</si>
  <si>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</si>
  <si>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</si>
  <si>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</si>
  <si>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</si>
  <si>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</si>
  <si>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</si>
  <si>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</si>
  <si>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</si>
  <si>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</si>
  <si>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</si>
  <si>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</si>
  <si>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</si>
  <si>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</si>
  <si>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</si>
  <si>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</si>
  <si>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</si>
  <si>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</si>
  <si>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</si>
  <si>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</si>
  <si>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</si>
  <si>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</si>
  <si>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</si>
  <si>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</si>
  <si>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</si>
  <si>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</si>
  <si>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</si>
  <si>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</si>
  <si>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</si>
  <si>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</si>
  <si>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</si>
  <si>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</si>
  <si>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</si>
  <si>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</si>
  <si>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</si>
  <si>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</si>
  <si>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</si>
  <si>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</si>
  <si>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</si>
  <si>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</si>
  <si>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</si>
  <si>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</si>
  <si>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</si>
  <si>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</si>
  <si>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</si>
  <si>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</si>
  <si>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</si>
  <si>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</si>
  <si>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</si>
  <si>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</si>
  <si>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</si>
  <si>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</si>
  <si>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</si>
  <si>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</si>
  <si>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</si>
  <si>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</si>
  <si>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</si>
  <si>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</si>
  <si>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</si>
  <si>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</si>
  <si>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</si>
  <si>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</si>
  <si>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</si>
  <si>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</si>
  <si>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</si>
  <si>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</si>
  <si>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</si>
  <si>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</si>
  <si>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</si>
  <si>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</si>
  <si>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</si>
  <si>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</si>
  <si>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</si>
  <si>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</si>
  <si>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</si>
  <si>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</si>
  <si>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</si>
  <si>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</si>
  <si>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</si>
  <si>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</si>
  <si>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</si>
  <si>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</si>
  <si>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</si>
  <si>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</si>
  <si>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</si>
  <si>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</si>
  <si>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</si>
  <si>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</si>
  <si>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</si>
  <si>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</si>
  <si>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</si>
  <si>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</si>
  <si>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</si>
  <si>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</si>
  <si>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</si>
  <si>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</si>
  <si>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</si>
  <si>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</si>
  <si>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</si>
  <si>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</si>
  <si>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</si>
  <si>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</si>
  <si>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</si>
  <si>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</si>
  <si>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</si>
  <si>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</si>
  <si>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</si>
  <si>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</si>
  <si>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</si>
  <si>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</si>
  <si>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</si>
  <si>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</si>
  <si>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</si>
  <si>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</si>
  <si>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</si>
  <si>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</si>
  <si>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</si>
  <si>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</si>
  <si>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</si>
  <si>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</si>
  <si>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</si>
  <si>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</si>
  <si>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</si>
  <si>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</si>
  <si>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</si>
  <si>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</si>
  <si>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</si>
  <si>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</si>
  <si>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</si>
  <si>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</si>
  <si>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</si>
  <si>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</si>
  <si>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</si>
  <si>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</si>
  <si>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</si>
  <si>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</si>
  <si>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</si>
  <si>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</si>
  <si>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</si>
  <si>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</si>
  <si>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</si>
  <si>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</si>
  <si>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</si>
  <si>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</si>
  <si>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</si>
  <si>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</si>
  <si>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</si>
  <si>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</si>
  <si>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</si>
  <si>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</si>
  <si>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</si>
  <si>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</si>
  <si>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</si>
  <si>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</si>
  <si>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</si>
  <si>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</si>
  <si>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</si>
  <si>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</si>
  <si>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</si>
  <si>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</si>
  <si>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</si>
  <si>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</si>
  <si>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</si>
  <si>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</si>
  <si>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</si>
  <si>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</si>
  <si>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</si>
  <si>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</si>
  <si>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</si>
  <si>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</si>
  <si>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</si>
  <si>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</si>
  <si>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</si>
  <si>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</si>
  <si>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</si>
  <si>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</si>
  <si>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</si>
  <si>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</si>
  <si>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</si>
  <si>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</si>
  <si>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</si>
  <si>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</si>
  <si>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</si>
  <si>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</si>
  <si>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</si>
  <si>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</si>
  <si>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</si>
  <si>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</si>
  <si>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</si>
  <si>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</si>
  <si>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</si>
  <si>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</si>
  <si>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</si>
  <si>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</si>
  <si>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</si>
  <si>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</si>
  <si>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</si>
  <si>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</si>
  <si>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</si>
  <si>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</si>
  <si>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</si>
  <si>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</si>
  <si>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</si>
  <si>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</si>
  <si>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</si>
  <si>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</si>
  <si>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</si>
  <si>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</si>
  <si>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</si>
  <si>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</si>
  <si>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</si>
  <si>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 </t>
  </si>
  <si>
    <t>Bank of Ireland Mortgage Bank</t>
  </si>
  <si>
    <t>https://www.bankofireland.com/about-bank-of-ireland/investor-relations/debt-investors/</t>
  </si>
  <si>
    <t>Bank of Ireland</t>
  </si>
  <si>
    <t>ray.lawless@boi.com</t>
  </si>
  <si>
    <t>y</t>
  </si>
  <si>
    <t>https://www.coveredbondlabel.com/issuer/18/</t>
  </si>
  <si>
    <t xml:space="preserve">ND1 </t>
  </si>
  <si>
    <t>Cover Pool Size PMV</t>
  </si>
  <si>
    <t>Intra-Group</t>
  </si>
  <si>
    <t>None</t>
  </si>
  <si>
    <t>Pass</t>
  </si>
  <si>
    <t>Citibank, N.A., London</t>
  </si>
  <si>
    <t>Cover Pool Size</t>
  </si>
  <si>
    <t xml:space="preserve">Cover Pool Size PMV </t>
  </si>
  <si>
    <t xml:space="preserve">Overcollateralisation Legal </t>
  </si>
  <si>
    <t>Overcollateralisation Calculation</t>
  </si>
  <si>
    <t xml:space="preserve">Overcollateralisation Minimum Committed </t>
  </si>
  <si>
    <t>Cover Pool Amortisation Profile - Contractual</t>
  </si>
  <si>
    <t>EURO</t>
  </si>
  <si>
    <t>Dublin</t>
  </si>
  <si>
    <t>Non Dublin</t>
  </si>
  <si>
    <t>≥ 0          ≤ 100k</t>
  </si>
  <si>
    <t xml:space="preserve">≥ 100k   ≤ 200k </t>
  </si>
  <si>
    <t xml:space="preserve">≥ 200k    ≤ 500k </t>
  </si>
  <si>
    <t xml:space="preserve">≥ 500k </t>
  </si>
  <si>
    <t>Euro</t>
  </si>
  <si>
    <t>OC is calculated as [(prudent market value of the mortgage account balances plus substitution assets capped at 15% of bonds in issue) divided by the bonds in issue] minus 100%.                                                                                                                                                                                                                                                                                                Prudent Market Value of a mortgage is the nominal value of the mortgage capped at 75% of the indexed property valuation.</t>
  </si>
  <si>
    <t xml:space="preserve">Regulatory overcollateralisation is 3%, </t>
  </si>
  <si>
    <t>There is a contractual commitment to 5% overcollateralisation in the base prospectus.</t>
  </si>
  <si>
    <t>Fixed and variable.</t>
  </si>
  <si>
    <t xml:space="preserve">The maturity buckets of the Cover Assets are based on the contractual\final maturity date of each loan.  </t>
  </si>
  <si>
    <t xml:space="preserve">The maturity buckets of the Covered Bonds are based on the final maturity date of the bonds assuming that the soft bullet option does not apply. </t>
  </si>
  <si>
    <t>Current LTV is the outstanding current balance of all loans on a property divided by the most recent independent valuation.
Indexed LTV - See Asset Covered Securities Act 2001, Regulatory Notice (Section 41(1) and 41 A (7)) 2011.</t>
  </si>
  <si>
    <t xml:space="preserve">Current LTV % = The current mortgage balance of all loans on a property divided by the most recent independent valuation.                                                                                                                                                                                    Indexed LTV % = The current mortgage balance of all loans on a property divided by most recent independent valuation indexed to the current market value.                                                                                      </t>
  </si>
  <si>
    <t>Residential Loans are subject to independent valuation of property at inception with indexing thereafter to the most up to date CSO House Price Index.</t>
  </si>
  <si>
    <t>At the time that the institution includes the loan in the cover assets pool, and then at intervals not exceeding three months.</t>
  </si>
  <si>
    <r>
      <t>Residential housing which can include individual apartments.</t>
    </r>
    <r>
      <rPr>
        <sz val="10"/>
        <color rgb="FF000000"/>
        <rFont val="Calibri"/>
        <family val="2"/>
        <scheme val="minor"/>
      </rPr>
      <t xml:space="preserve">  </t>
    </r>
  </si>
  <si>
    <r>
      <rPr>
        <b/>
        <sz val="11"/>
        <rFont val="Calibri"/>
        <family val="2"/>
        <scheme val="minor"/>
      </rPr>
      <t>Currency Risk</t>
    </r>
    <r>
      <rPr>
        <sz val="11"/>
        <rFont val="Calibri"/>
        <family val="2"/>
        <scheme val="minor"/>
      </rPr>
      <t xml:space="preserve">
The Bank is not exposed to currency risk as all financial assets and liablilities are denominated in Euro.
</t>
    </r>
    <r>
      <rPr>
        <b/>
        <sz val="11"/>
        <rFont val="Calibri"/>
        <family val="2"/>
        <scheme val="minor"/>
      </rPr>
      <t>Interest Rate Risk</t>
    </r>
    <r>
      <rPr>
        <sz val="11"/>
        <rFont val="Calibri"/>
        <family val="2"/>
        <scheme val="minor"/>
      </rPr>
      <t xml:space="preserve">
The current interest rate risk strategy aims to provide protection against material adverse changes in interest and related funding rates by undertaking controlled management of the interest rate structure in the Bank’s mortgage and funding products. 
</t>
    </r>
    <r>
      <rPr>
        <b/>
        <sz val="11"/>
        <rFont val="Calibri"/>
        <family val="2"/>
        <scheme val="minor"/>
      </rPr>
      <t>Mortgage Pool Assets</t>
    </r>
    <r>
      <rPr>
        <sz val="11"/>
        <rFont val="Calibri"/>
        <family val="2"/>
        <scheme val="minor"/>
      </rPr>
      <t xml:space="preserve">
Loans and advances to customers consist of mortgage lending where the interest rate is either linked to the ECB Base rate, the Bank’s standard variable rate, or is fixed, typically for periods of 1, 2, 3, 5 and 10 years. The Bank enters into interest rate swaps to hedge this interest rate exposure to a benchmark floating rate index. 
</t>
    </r>
    <r>
      <rPr>
        <b/>
        <sz val="11"/>
        <rFont val="Calibri"/>
        <family val="2"/>
        <scheme val="minor"/>
      </rPr>
      <t>Asset Covered Securities</t>
    </r>
    <r>
      <rPr>
        <sz val="11"/>
        <rFont val="Calibri"/>
        <family val="2"/>
        <scheme val="minor"/>
      </rPr>
      <t xml:space="preserve">
The Bank’s asset covered securities are primarily fixed rate issuances or issuances whose interest rate resets are based on short-dated EURIBOR. The Bank enters into interest rate swaps to hedge this fixed and EURIBOR link floating rate exposure to a benchmark floating rate index. </t>
    </r>
  </si>
  <si>
    <t>"Non-performing" in respect of a loan means (i) a loan which is being foreclosed or otherwise enforced or (ii) a loan on which a payment of principal and/or interest is in arrears for a period of three months or longer.</t>
  </si>
  <si>
    <t xml:space="preserve">Bank of Ireland Mortgage Bank National Transparancy Template ACS Summary </t>
  </si>
  <si>
    <t>Table 1  Mortgage Pool Summary</t>
  </si>
  <si>
    <r>
      <t>Total Property Valuation</t>
    </r>
    <r>
      <rPr>
        <vertAlign val="superscript"/>
        <sz val="11"/>
        <color rgb="FF000000"/>
        <rFont val="Calibri"/>
        <family val="2"/>
      </rPr>
      <t>(1)</t>
    </r>
  </si>
  <si>
    <t>Total number of Accounts</t>
  </si>
  <si>
    <t>Total number of Properties</t>
  </si>
  <si>
    <t>Aggregate balances of the mortgages</t>
  </si>
  <si>
    <t>Average mortgage balance</t>
  </si>
  <si>
    <r>
      <t>Weighted Average Current LTV</t>
    </r>
    <r>
      <rPr>
        <vertAlign val="superscript"/>
        <sz val="10"/>
        <rFont val="Arial"/>
        <family val="2"/>
      </rPr>
      <t>(2)</t>
    </r>
    <r>
      <rPr>
        <sz val="11"/>
        <color theme="1"/>
        <rFont val="Calibri"/>
        <family val="2"/>
        <scheme val="minor"/>
      </rPr>
      <t xml:space="preserve"> </t>
    </r>
  </si>
  <si>
    <r>
      <t>Weighted Average Indexed LTV</t>
    </r>
    <r>
      <rPr>
        <vertAlign val="superscript"/>
        <sz val="10"/>
        <rFont val="Arial"/>
        <family val="2"/>
      </rPr>
      <t>(3)</t>
    </r>
  </si>
  <si>
    <r>
      <t>Aggregate Indexed LTV</t>
    </r>
    <r>
      <rPr>
        <vertAlign val="superscript"/>
        <sz val="10"/>
        <rFont val="Arial"/>
        <family val="2"/>
      </rPr>
      <t>(4)</t>
    </r>
  </si>
  <si>
    <t>Weighted Average Seasoning</t>
  </si>
  <si>
    <t>52.82 months</t>
  </si>
  <si>
    <t>Weighted Average Remaining Term</t>
  </si>
  <si>
    <t>21.13 years</t>
  </si>
  <si>
    <t>Are construction loans part of eligible assets?</t>
  </si>
  <si>
    <t>No</t>
  </si>
  <si>
    <t>Are comercial mortgages permitted in the cover pool?</t>
  </si>
  <si>
    <t>Yes</t>
  </si>
  <si>
    <t>Maximum comercial mortgages % permitted in the cover pool</t>
  </si>
  <si>
    <t>Comercial mortgages % in the Cover Pool</t>
  </si>
  <si>
    <t>Are ABS allowed in the Cover Pool?</t>
  </si>
  <si>
    <t>Maximum % ABS allowed in the Cover Pool</t>
  </si>
  <si>
    <t>RMBS % in the Cover Pool</t>
  </si>
  <si>
    <t>CMBS % in the Cover Pool</t>
  </si>
  <si>
    <t>% of first lien mortgages in the cover pool</t>
  </si>
  <si>
    <t>% of self certified loans in the cover pool</t>
  </si>
  <si>
    <t>Table 2   Pool Balance Breakdown</t>
  </si>
  <si>
    <t>Balance &lt;= 100k</t>
  </si>
  <si>
    <t>Balance &gt;100k &lt;=200k</t>
  </si>
  <si>
    <t>Balance &gt;200k &lt;=500k</t>
  </si>
  <si>
    <t>Balance &gt; 500k</t>
  </si>
  <si>
    <t>Table 3   Pool Arrears Analysis</t>
  </si>
  <si>
    <r>
      <t>Number of Accounts in Arrears</t>
    </r>
    <r>
      <rPr>
        <vertAlign val="superscript"/>
        <sz val="10"/>
        <rFont val="Arial"/>
        <family val="2"/>
      </rPr>
      <t>(5)</t>
    </r>
    <r>
      <rPr>
        <sz val="11"/>
        <color theme="1"/>
        <rFont val="Calibri"/>
        <family val="2"/>
        <scheme val="minor"/>
      </rPr>
      <t xml:space="preserve"> </t>
    </r>
  </si>
  <si>
    <t>Percentage of Accounts in Arrears</t>
  </si>
  <si>
    <t>Mortgage Value of Accounts in Arrears</t>
  </si>
  <si>
    <t>Percentage of Total Mortgage Value of Pool</t>
  </si>
  <si>
    <t>Amount in Arrears</t>
  </si>
  <si>
    <t>Table 4   Bond Summary</t>
  </si>
  <si>
    <t xml:space="preserve">Number of Bonds </t>
  </si>
  <si>
    <t>Value of Bonds</t>
  </si>
  <si>
    <t>Duration</t>
  </si>
  <si>
    <t>Do the covered bonds contain a soft or hard bullet structure?</t>
  </si>
  <si>
    <t>Both are possible subject to the final terms of the bond</t>
  </si>
  <si>
    <r>
      <t>Is there a legal possibility to redeem the covered bond before its legal and final maturity?</t>
    </r>
    <r>
      <rPr>
        <vertAlign val="superscript"/>
        <sz val="10"/>
        <rFont val="Arial"/>
        <family val="2"/>
      </rPr>
      <t>(6)</t>
    </r>
  </si>
  <si>
    <t>Bond Data Table</t>
  </si>
  <si>
    <t>See Bond Data Table</t>
  </si>
  <si>
    <t>Table 5 Cover Pool Summary</t>
  </si>
  <si>
    <r>
      <t>Nominal Overcollateralisation %</t>
    </r>
    <r>
      <rPr>
        <vertAlign val="superscript"/>
        <sz val="10"/>
        <rFont val="Arial"/>
        <family val="2"/>
      </rPr>
      <t>(7)</t>
    </r>
  </si>
  <si>
    <r>
      <t>Prudent Market Value of Mortgages</t>
    </r>
    <r>
      <rPr>
        <vertAlign val="superscript"/>
        <sz val="10"/>
        <rFont val="Arial"/>
        <family val="2"/>
      </rPr>
      <t>(8)</t>
    </r>
    <r>
      <rPr>
        <sz val="11"/>
        <color theme="1"/>
        <rFont val="Calibri"/>
        <family val="2"/>
        <scheme val="minor"/>
      </rPr>
      <t xml:space="preserve"> </t>
    </r>
  </si>
  <si>
    <r>
      <t>Prudent Market Value of Cover Pool</t>
    </r>
    <r>
      <rPr>
        <vertAlign val="superscript"/>
        <sz val="10"/>
        <rFont val="Arial"/>
        <family val="2"/>
      </rPr>
      <t>(9)</t>
    </r>
  </si>
  <si>
    <t> €12.953bn</t>
  </si>
  <si>
    <r>
      <t>Legislative Overcollateralisation %</t>
    </r>
    <r>
      <rPr>
        <vertAlign val="superscript"/>
        <sz val="10"/>
        <rFont val="Arial"/>
        <family val="2"/>
      </rPr>
      <t>(10)</t>
    </r>
  </si>
  <si>
    <t>Minimum Legislative overcollateralisation requirement</t>
  </si>
  <si>
    <t>Minimum Contractual overcollateralisation requirement</t>
  </si>
  <si>
    <t>Committed to rating agencies/others</t>
  </si>
  <si>
    <r>
      <t>Substitution Assets</t>
    </r>
    <r>
      <rPr>
        <vertAlign val="superscript"/>
        <sz val="10"/>
        <rFont val="Arial"/>
        <family val="2"/>
      </rPr>
      <t>(11)</t>
    </r>
  </si>
  <si>
    <r>
      <t>Qualified Substitution Assets</t>
    </r>
    <r>
      <rPr>
        <vertAlign val="superscript"/>
        <sz val="10"/>
        <rFont val="Arial"/>
        <family val="2"/>
      </rPr>
      <t>(12)</t>
    </r>
  </si>
  <si>
    <r>
      <t>Duration of the mortgage assets</t>
    </r>
    <r>
      <rPr>
        <vertAlign val="superscript"/>
        <sz val="10"/>
        <rFont val="Arial"/>
        <family val="2"/>
      </rPr>
      <t>(13)</t>
    </r>
  </si>
  <si>
    <t>Are derivatives included in the cover pool?</t>
  </si>
  <si>
    <t>Describe the effect of a 15% drop in house prices to the current OC</t>
  </si>
  <si>
    <t>The issuer is obliged to maintain the minimum legislative and contractual OC level.</t>
  </si>
  <si>
    <r>
      <t>Are the Bonds eligible under Article 129(7) of the CRR?</t>
    </r>
    <r>
      <rPr>
        <vertAlign val="superscript"/>
        <sz val="10"/>
        <rFont val="Arial"/>
        <family val="2"/>
      </rPr>
      <t>(14)</t>
    </r>
  </si>
  <si>
    <t>(1) The property valuation incorporates the new CSO RPPI effective 30th Sept’16.</t>
  </si>
  <si>
    <t>(2) The Weighted Average Current LTV (Loan to Value) is an average of the individual current LTV calculations weighted</t>
  </si>
  <si>
    <t xml:space="preserve">     by the current balance of each property. The current LTV of a property is the current balance of a mortgage divided by the </t>
  </si>
  <si>
    <t xml:space="preserve">     historical property valuation.</t>
  </si>
  <si>
    <t xml:space="preserve">(3) The Weighted Average Indexed LTV (Loan to Value) is an average of the individual indexed LTV calculations weighted </t>
  </si>
  <si>
    <t xml:space="preserve">     by the current balance of each property. The indexed LTV of a property is the current balance of a mortgage divided by the</t>
  </si>
  <si>
    <t xml:space="preserve">     historical property valuation indexed up to date with a 15% discount applied to any uplift in valuation. 100% of any valuation decrease is applied.</t>
  </si>
  <si>
    <t>(4) The Aggregate Indexed LTV is the aggregate of loan balances divided by the aggregate of the indexed property valuations.</t>
  </si>
  <si>
    <t>(5) Accounts in Arrears are defined as payment due&gt;=3months.</t>
  </si>
  <si>
    <t xml:space="preserve">(6) This is subject to Final Terms.  </t>
  </si>
  <si>
    <t xml:space="preserve">(7) (Mortgage account balance plus Substitution Assets minus the Bonds in Issue) divided by Bonds in Issue. </t>
  </si>
  <si>
    <t>(8) The Prudent Market Value of a Mortgage is the nominal value of the mortgage capped at 75% of the indexed property valuation.</t>
  </si>
  <si>
    <t>(9) Prudent Market Value of Mortgages plus Substitution Assets.</t>
  </si>
  <si>
    <t>(10) ( Prudent Market Value of Mortgages plus Substitution Assets (capped at 15% of bonds in issue) minus Bonds in Issue) divided by Bonds in Issue.</t>
  </si>
  <si>
    <t>(11) Cash placed with a suitably rated counterparty is the only substitution asset currently allowable.</t>
  </si>
  <si>
    <t>(12) Capped at 15% of bonds in issue.</t>
  </si>
  <si>
    <t>(13)The duration of the mortgage assets in the cover pool.</t>
  </si>
  <si>
    <t>(14) The Issuer is satisfied that it includes the disclosures required under Article 129(7) in the quarterly National Transparency Template reports.</t>
  </si>
  <si>
    <t>Q2GQA2KF6XJ24W42G291</t>
  </si>
  <si>
    <t>N/a</t>
  </si>
  <si>
    <t>Mazars</t>
  </si>
  <si>
    <t>Interest Rate</t>
  </si>
  <si>
    <t>Reporting Date: 30/09/17</t>
  </si>
  <si>
    <t>Cut-off Date: 30/09/17</t>
  </si>
  <si>
    <t>30/09/17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</si>
</sst>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 #,##0.00_ ;_ * \-#,##0.00_ ;_ * &quot;-&quot;??_ ;_ @_ "/>
    <numFmt numFmtId="165" formatCode="&quot;€&quot;#,##0.000&quot;bn&quot;"/>
    <numFmt numFmtId="166" formatCode="&quot;€&quot;#,##0"/>
    <numFmt numFmtId="167" formatCode="0.00&quot; months&quot;"/>
    <numFmt numFmtId="168" formatCode="0.00&quot; years&quot;"/>
    <numFmt numFmtId="169" formatCode="&quot;€&quot;#,##0.000&quot;m&quot;"/>
    <numFmt numFmtId="170" formatCode="&quot;€&quot;#,##0.000"/>
    <numFmt numFmtId="171" formatCode="#,##0.00000000000000"/>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sz val="10"/>
      <color rgb="FF000000"/>
      <name val="Calibri"/>
      <family val="2"/>
    </font>
    <font>
      <sz val="10"/>
      <color rgb="FF000000"/>
      <name val="Calibri"/>
      <family val="2"/>
      <scheme val="minor"/>
    </font>
    <font>
      <b/>
      <sz val="10"/>
      <name val="Arial"/>
      <family val="2"/>
    </font>
    <font>
      <vertAlign val="superscript"/>
      <sz val="11"/>
      <color rgb="FF000000"/>
      <name val="Calibri"/>
      <family val="2"/>
    </font>
    <font>
      <vertAlign val="superscript"/>
      <sz val="10"/>
      <name val="Arial"/>
      <family val="2"/>
    </font>
    <font>
      <sz val="10"/>
      <color indexed="10"/>
      <name val="Arial"/>
      <family val="2"/>
    </font>
    <font>
      <sz val="10"/>
      <color rgb="FFFF0000"/>
      <name val="Arial"/>
      <family val="2"/>
    </font>
    <font>
      <sz val="7"/>
      <name val="Arial"/>
      <family val="2"/>
    </font>
    <font>
      <sz val="6"/>
      <name val="Arial"/>
      <family val="2"/>
    </font>
    <font>
      <sz val="11"/>
      <color rgb="FF444448"/>
      <name val="Calibri"/>
      <family val="2"/>
      <scheme val="minor"/>
    </font>
    <font>
      <sz val="11"/>
      <color rgb="FF0070C0"/>
      <name val="Calibri"/>
      <family val="2"/>
      <scheme val="minor"/>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4"/>
        <bgColor indexed="64"/>
      </patternFill>
    </fill>
    <fill>
      <patternFill patternType="solid">
        <fgColor indexed="13"/>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medium">
        <color indexed="64"/>
      </bottom>
      <diagonal/>
    </border>
    <border>
      <left style="medium">
        <color indexed="64"/>
      </left>
      <right/>
      <top style="thin">
        <color indexed="64"/>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9" fontId="28" fillId="0" borderId="0" applyFont="0" applyFill="0" applyBorder="0" applyAlignment="0" applyProtection="0"/>
  </cellStyleXfs>
  <cellXfs count="46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9" fontId="24" fillId="0" borderId="0" xfId="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14" fillId="0" borderId="0" xfId="2"/>
    <xf numFmtId="0" fontId="14" fillId="0" borderId="0" xfId="2" applyAlignment="1">
      <alignment wrapText="1"/>
    </xf>
    <xf numFmtId="0" fontId="14" fillId="0" borderId="0" xfId="2" applyAlignment="1">
      <alignment vertical="center"/>
    </xf>
    <xf numFmtId="0" fontId="2" fillId="0" borderId="0" xfId="0" applyFont="1" applyFill="1" applyBorder="1" applyAlignment="1">
      <alignment horizontal="left" vertical="center" wrapText="1" indent="1"/>
    </xf>
    <xf numFmtId="0" fontId="2" fillId="0" borderId="0" xfId="0" applyFont="1" applyFill="1" applyBorder="1" applyAlignment="1">
      <alignment horizontal="center" wrapText="1"/>
    </xf>
    <xf numFmtId="0" fontId="24" fillId="0" borderId="0" xfId="0" applyFont="1" applyFill="1" applyBorder="1" applyAlignment="1">
      <alignment horizontal="center" wrapText="1"/>
    </xf>
    <xf numFmtId="0" fontId="2" fillId="0" borderId="20" xfId="0"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9" fontId="32" fillId="0" borderId="0" xfId="1" applyFont="1" applyFill="1" applyBorder="1" applyAlignment="1">
      <alignment horizontal="center" vertical="center" wrapText="1"/>
    </xf>
    <xf numFmtId="9" fontId="0" fillId="0" borderId="0" xfId="1" applyFont="1" applyFill="1" applyBorder="1" applyAlignment="1">
      <alignment horizontal="center" vertical="center" wrapText="1"/>
    </xf>
    <xf numFmtId="10" fontId="0" fillId="0" borderId="0" xfId="1" applyNumberFormat="1" applyFont="1" applyFill="1" applyBorder="1" applyAlignment="1">
      <alignment horizontal="center" vertical="center" wrapText="1"/>
    </xf>
    <xf numFmtId="0" fontId="45" fillId="0" borderId="0" xfId="0" applyFont="1" applyBorder="1" applyAlignment="1">
      <alignment horizontal="center" vertical="center" wrapText="1"/>
    </xf>
    <xf numFmtId="0" fontId="46" fillId="0" borderId="0" xfId="0" applyFont="1" applyAlignment="1">
      <alignment horizontal="center"/>
    </xf>
    <xf numFmtId="0" fontId="46" fillId="0" borderId="0" xfId="0" applyFont="1" applyAlignment="1">
      <alignment horizontal="left" indent="19"/>
    </xf>
    <xf numFmtId="0" fontId="2" fillId="0" borderId="0" xfId="0" quotePrefix="1" applyFont="1" applyFill="1" applyBorder="1" applyAlignment="1">
      <alignment horizontal="left" wrapText="1" indent="1"/>
    </xf>
    <xf numFmtId="0" fontId="47" fillId="8" borderId="21" xfId="4" applyFont="1" applyFill="1" applyBorder="1" applyAlignment="1"/>
    <xf numFmtId="0" fontId="28" fillId="0" borderId="0" xfId="4"/>
    <xf numFmtId="17" fontId="47" fillId="8" borderId="22" xfId="4" applyNumberFormat="1" applyFont="1" applyFill="1" applyBorder="1" applyAlignment="1">
      <alignment horizontal="center"/>
    </xf>
    <xf numFmtId="0" fontId="47" fillId="8" borderId="23" xfId="4" applyFont="1" applyFill="1" applyBorder="1"/>
    <xf numFmtId="17" fontId="47" fillId="8" borderId="24" xfId="4" applyNumberFormat="1" applyFont="1" applyFill="1" applyBorder="1" applyAlignment="1">
      <alignment horizontal="center"/>
    </xf>
    <xf numFmtId="17" fontId="47" fillId="8" borderId="25" xfId="4" applyNumberFormat="1" applyFont="1" applyFill="1" applyBorder="1" applyAlignment="1">
      <alignment horizontal="center"/>
    </xf>
    <xf numFmtId="17" fontId="47" fillId="8" borderId="26" xfId="4" applyNumberFormat="1" applyFont="1" applyFill="1" applyBorder="1" applyAlignment="1">
      <alignment horizontal="center"/>
    </xf>
    <xf numFmtId="17" fontId="47" fillId="8" borderId="27" xfId="4" applyNumberFormat="1" applyFont="1" applyFill="1" applyBorder="1" applyAlignment="1">
      <alignment horizontal="center"/>
    </xf>
    <xf numFmtId="17" fontId="47" fillId="8" borderId="23" xfId="4" applyNumberFormat="1" applyFont="1" applyFill="1" applyBorder="1" applyAlignment="1">
      <alignment horizontal="center"/>
    </xf>
    <xf numFmtId="17" fontId="47" fillId="8" borderId="28" xfId="4" applyNumberFormat="1" applyFont="1" applyFill="1" applyBorder="1" applyAlignment="1">
      <alignment horizontal="center"/>
    </xf>
    <xf numFmtId="0" fontId="28" fillId="0" borderId="21" xfId="4" applyBorder="1"/>
    <xf numFmtId="0" fontId="28" fillId="0" borderId="29" xfId="4" applyBorder="1" applyAlignment="1">
      <alignment horizontal="center"/>
    </xf>
    <xf numFmtId="0" fontId="28" fillId="0" borderId="21" xfId="4" applyBorder="1" applyAlignment="1">
      <alignment horizontal="center"/>
    </xf>
    <xf numFmtId="0" fontId="28" fillId="0" borderId="30" xfId="4" applyBorder="1" applyAlignment="1">
      <alignment horizontal="center"/>
    </xf>
    <xf numFmtId="0" fontId="28" fillId="0" borderId="31" xfId="4" applyBorder="1" applyAlignment="1">
      <alignment horizontal="center"/>
    </xf>
    <xf numFmtId="0" fontId="28" fillId="0" borderId="32" xfId="4" applyBorder="1" applyAlignment="1">
      <alignment horizontal="center"/>
    </xf>
    <xf numFmtId="0" fontId="28" fillId="0" borderId="33" xfId="4" applyBorder="1" applyAlignment="1">
      <alignment horizontal="center"/>
    </xf>
    <xf numFmtId="0" fontId="28" fillId="0" borderId="34" xfId="4" applyBorder="1" applyAlignment="1">
      <alignment horizontal="center"/>
    </xf>
    <xf numFmtId="0" fontId="0" fillId="0" borderId="32" xfId="4" applyFont="1" applyFill="1" applyBorder="1"/>
    <xf numFmtId="165" fontId="28" fillId="0" borderId="35" xfId="4" applyNumberFormat="1" applyBorder="1" applyAlignment="1">
      <alignment horizontal="center"/>
    </xf>
    <xf numFmtId="165" fontId="28" fillId="0" borderId="32" xfId="4" applyNumberFormat="1" applyBorder="1" applyAlignment="1">
      <alignment horizontal="center"/>
    </xf>
    <xf numFmtId="165" fontId="28" fillId="0" borderId="33" xfId="4" applyNumberFormat="1" applyBorder="1" applyAlignment="1">
      <alignment horizontal="center"/>
    </xf>
    <xf numFmtId="165" fontId="28" fillId="0" borderId="31" xfId="4" applyNumberFormat="1" applyBorder="1" applyAlignment="1">
      <alignment horizontal="center"/>
    </xf>
    <xf numFmtId="165" fontId="0" fillId="0" borderId="34" xfId="4" applyNumberFormat="1" applyFont="1" applyBorder="1" applyAlignment="1">
      <alignment horizontal="center"/>
    </xf>
    <xf numFmtId="165" fontId="0" fillId="0" borderId="34" xfId="4" applyNumberFormat="1" applyFont="1" applyFill="1" applyBorder="1" applyAlignment="1">
      <alignment horizontal="center"/>
    </xf>
    <xf numFmtId="0" fontId="47" fillId="0" borderId="0" xfId="4" applyFont="1"/>
    <xf numFmtId="0" fontId="28" fillId="0" borderId="32" xfId="4" applyFill="1" applyBorder="1"/>
    <xf numFmtId="3" fontId="28" fillId="0" borderId="35" xfId="4" applyNumberFormat="1" applyBorder="1" applyAlignment="1">
      <alignment horizontal="center"/>
    </xf>
    <xf numFmtId="3" fontId="28" fillId="0" borderId="32" xfId="4" applyNumberFormat="1" applyBorder="1" applyAlignment="1">
      <alignment horizontal="center"/>
    </xf>
    <xf numFmtId="3" fontId="28" fillId="0" borderId="33" xfId="4" applyNumberFormat="1" applyBorder="1" applyAlignment="1">
      <alignment horizontal="center"/>
    </xf>
    <xf numFmtId="3" fontId="28" fillId="0" borderId="31" xfId="4" applyNumberFormat="1" applyBorder="1" applyAlignment="1">
      <alignment horizontal="center"/>
    </xf>
    <xf numFmtId="3" fontId="28" fillId="0" borderId="34" xfId="4" applyNumberFormat="1" applyBorder="1" applyAlignment="1">
      <alignment horizontal="center"/>
    </xf>
    <xf numFmtId="3" fontId="28" fillId="0" borderId="34" xfId="4" applyNumberFormat="1" applyFill="1" applyBorder="1" applyAlignment="1">
      <alignment horizontal="center"/>
    </xf>
    <xf numFmtId="165" fontId="28" fillId="0" borderId="34" xfId="4" applyNumberFormat="1" applyBorder="1" applyAlignment="1">
      <alignment horizontal="center"/>
    </xf>
    <xf numFmtId="165" fontId="28" fillId="0" borderId="34" xfId="4" applyNumberFormat="1" applyFill="1" applyBorder="1" applyAlignment="1">
      <alignment horizontal="center"/>
    </xf>
    <xf numFmtId="166" fontId="28" fillId="0" borderId="35" xfId="4" applyNumberFormat="1" applyBorder="1" applyAlignment="1">
      <alignment horizontal="center"/>
    </xf>
    <xf numFmtId="166" fontId="28" fillId="0" borderId="32" xfId="4" applyNumberFormat="1" applyBorder="1" applyAlignment="1">
      <alignment horizontal="center"/>
    </xf>
    <xf numFmtId="166" fontId="28" fillId="0" borderId="33" xfId="4" applyNumberFormat="1" applyBorder="1" applyAlignment="1">
      <alignment horizontal="center"/>
    </xf>
    <xf numFmtId="166" fontId="28" fillId="0" borderId="31" xfId="4" applyNumberFormat="1" applyBorder="1" applyAlignment="1">
      <alignment horizontal="center"/>
    </xf>
    <xf numFmtId="166" fontId="28" fillId="0" borderId="34" xfId="4" applyNumberFormat="1" applyBorder="1" applyAlignment="1">
      <alignment horizontal="center"/>
    </xf>
    <xf numFmtId="166" fontId="28" fillId="0" borderId="34" xfId="4" applyNumberFormat="1" applyFill="1" applyBorder="1" applyAlignment="1">
      <alignment horizontal="center"/>
    </xf>
    <xf numFmtId="0" fontId="0" fillId="0" borderId="32" xfId="0" applyFont="1" applyFill="1" applyBorder="1" applyAlignment="1">
      <alignment vertical="center"/>
    </xf>
    <xf numFmtId="0" fontId="28" fillId="0" borderId="32" xfId="4" applyFont="1" applyFill="1" applyBorder="1"/>
    <xf numFmtId="0" fontId="28" fillId="0" borderId="32" xfId="4" applyBorder="1"/>
    <xf numFmtId="167" fontId="28" fillId="0" borderId="35" xfId="4" applyNumberFormat="1" applyBorder="1" applyAlignment="1">
      <alignment horizontal="center"/>
    </xf>
    <xf numFmtId="167" fontId="28" fillId="0" borderId="32" xfId="4" applyNumberFormat="1" applyBorder="1" applyAlignment="1">
      <alignment horizontal="center"/>
    </xf>
    <xf numFmtId="167" fontId="28" fillId="0" borderId="33" xfId="4" applyNumberFormat="1" applyBorder="1" applyAlignment="1">
      <alignment horizontal="center"/>
    </xf>
    <xf numFmtId="167" fontId="28" fillId="0" borderId="31" xfId="4" applyNumberFormat="1" applyBorder="1" applyAlignment="1">
      <alignment horizontal="center"/>
    </xf>
    <xf numFmtId="167" fontId="28" fillId="0" borderId="34" xfId="4" applyNumberFormat="1" applyBorder="1" applyAlignment="1">
      <alignment horizontal="center"/>
    </xf>
    <xf numFmtId="167" fontId="28" fillId="0" borderId="34" xfId="4" applyNumberFormat="1" applyFill="1" applyBorder="1" applyAlignment="1">
      <alignment horizontal="center"/>
    </xf>
    <xf numFmtId="168" fontId="28" fillId="0" borderId="9" xfId="4" applyNumberFormat="1" applyBorder="1" applyAlignment="1">
      <alignment horizontal="center"/>
    </xf>
    <xf numFmtId="168" fontId="28" fillId="0" borderId="36" xfId="4" applyNumberFormat="1" applyBorder="1" applyAlignment="1">
      <alignment horizontal="center"/>
    </xf>
    <xf numFmtId="168" fontId="28" fillId="0" borderId="37" xfId="4" applyNumberFormat="1" applyBorder="1" applyAlignment="1">
      <alignment horizontal="center"/>
    </xf>
    <xf numFmtId="168" fontId="28" fillId="0" borderId="31" xfId="4" applyNumberFormat="1" applyBorder="1" applyAlignment="1">
      <alignment horizontal="center"/>
    </xf>
    <xf numFmtId="168" fontId="28" fillId="0" borderId="32" xfId="4" applyNumberFormat="1" applyBorder="1" applyAlignment="1">
      <alignment horizontal="center"/>
    </xf>
    <xf numFmtId="168" fontId="28" fillId="0" borderId="33" xfId="4" applyNumberFormat="1" applyBorder="1" applyAlignment="1">
      <alignment horizontal="center"/>
    </xf>
    <xf numFmtId="168" fontId="28" fillId="0" borderId="34" xfId="4" applyNumberFormat="1" applyBorder="1" applyAlignment="1">
      <alignment horizontal="center"/>
    </xf>
    <xf numFmtId="168" fontId="28" fillId="0" borderId="34" xfId="4" applyNumberFormat="1" applyFill="1" applyBorder="1" applyAlignment="1">
      <alignment horizontal="center"/>
    </xf>
    <xf numFmtId="0" fontId="28" fillId="0" borderId="32" xfId="4" applyFont="1" applyBorder="1"/>
    <xf numFmtId="168" fontId="28" fillId="0" borderId="0" xfId="4" applyNumberFormat="1" applyFont="1" applyBorder="1" applyAlignment="1">
      <alignment horizontal="center"/>
    </xf>
    <xf numFmtId="9" fontId="28" fillId="0" borderId="31" xfId="0" applyNumberFormat="1" applyFont="1" applyFill="1" applyBorder="1" applyAlignment="1">
      <alignment horizontal="center" readingOrder="1"/>
    </xf>
    <xf numFmtId="9" fontId="28" fillId="0" borderId="32" xfId="0" applyNumberFormat="1" applyFont="1" applyFill="1" applyBorder="1" applyAlignment="1">
      <alignment horizontal="center" readingOrder="1"/>
    </xf>
    <xf numFmtId="9" fontId="28" fillId="0" borderId="33" xfId="0" applyNumberFormat="1" applyFont="1" applyFill="1" applyBorder="1" applyAlignment="1">
      <alignment horizontal="center" readingOrder="1"/>
    </xf>
    <xf numFmtId="9" fontId="28" fillId="0" borderId="34" xfId="0" applyNumberFormat="1" applyFont="1" applyFill="1" applyBorder="1" applyAlignment="1">
      <alignment horizontal="center" readingOrder="1"/>
    </xf>
    <xf numFmtId="0" fontId="0" fillId="0" borderId="32" xfId="4" applyFont="1" applyBorder="1"/>
    <xf numFmtId="0" fontId="28" fillId="0" borderId="36" xfId="4" applyFont="1" applyBorder="1"/>
    <xf numFmtId="168" fontId="28" fillId="0" borderId="7" xfId="4" applyNumberFormat="1" applyFont="1" applyBorder="1" applyAlignment="1">
      <alignment horizontal="center"/>
    </xf>
    <xf numFmtId="0" fontId="28" fillId="0" borderId="0" xfId="4" applyAlignment="1">
      <alignment horizontal="center"/>
    </xf>
    <xf numFmtId="0" fontId="28" fillId="0" borderId="35" xfId="4" applyBorder="1" applyAlignment="1">
      <alignment horizontal="center"/>
    </xf>
    <xf numFmtId="0" fontId="28" fillId="0" borderId="0" xfId="4" applyBorder="1" applyAlignment="1">
      <alignment horizontal="center"/>
    </xf>
    <xf numFmtId="0" fontId="28" fillId="0" borderId="0" xfId="4" applyFill="1" applyAlignment="1">
      <alignment horizontal="center"/>
    </xf>
    <xf numFmtId="0" fontId="47" fillId="8" borderId="42" xfId="4" applyFont="1" applyFill="1" applyBorder="1"/>
    <xf numFmtId="0" fontId="28" fillId="0" borderId="2" xfId="4" applyBorder="1" applyAlignment="1">
      <alignment horizontal="center"/>
    </xf>
    <xf numFmtId="0" fontId="28" fillId="0" borderId="1" xfId="4" applyBorder="1" applyAlignment="1">
      <alignment horizontal="center"/>
    </xf>
    <xf numFmtId="0" fontId="28" fillId="0" borderId="43" xfId="4" applyBorder="1" applyAlignment="1">
      <alignment horizontal="center"/>
    </xf>
    <xf numFmtId="0" fontId="28" fillId="0" borderId="3" xfId="4" applyBorder="1" applyAlignment="1">
      <alignment horizontal="center"/>
    </xf>
    <xf numFmtId="0" fontId="47" fillId="8" borderId="19" xfId="4" applyFont="1" applyFill="1" applyBorder="1"/>
    <xf numFmtId="0" fontId="28" fillId="0" borderId="44" xfId="4" applyBorder="1"/>
    <xf numFmtId="0" fontId="28" fillId="0" borderId="44" xfId="4" applyBorder="1" applyAlignment="1">
      <alignment horizontal="center"/>
    </xf>
    <xf numFmtId="0" fontId="28" fillId="0" borderId="45" xfId="4" applyBorder="1" applyAlignment="1">
      <alignment horizontal="center"/>
    </xf>
    <xf numFmtId="0" fontId="28" fillId="0" borderId="46" xfId="4" applyBorder="1" applyAlignment="1">
      <alignment horizontal="center"/>
    </xf>
    <xf numFmtId="0" fontId="28" fillId="0" borderId="5" xfId="4" applyBorder="1" applyAlignment="1">
      <alignment horizontal="center"/>
    </xf>
    <xf numFmtId="0" fontId="28" fillId="0" borderId="47" xfId="4" applyBorder="1" applyAlignment="1">
      <alignment horizontal="center"/>
    </xf>
    <xf numFmtId="0" fontId="28" fillId="0" borderId="5" xfId="4" applyFill="1" applyBorder="1" applyAlignment="1">
      <alignment horizontal="center"/>
    </xf>
    <xf numFmtId="0" fontId="28" fillId="0" borderId="31" xfId="4" applyBorder="1"/>
    <xf numFmtId="10" fontId="0" fillId="0" borderId="32" xfId="9" applyNumberFormat="1" applyFont="1" applyBorder="1" applyAlignment="1">
      <alignment horizontal="center"/>
    </xf>
    <xf numFmtId="10" fontId="0" fillId="0" borderId="33" xfId="9" applyNumberFormat="1" applyFont="1" applyBorder="1" applyAlignment="1">
      <alignment horizontal="center"/>
    </xf>
    <xf numFmtId="10" fontId="0" fillId="0" borderId="31" xfId="9" applyNumberFormat="1" applyFont="1" applyBorder="1" applyAlignment="1">
      <alignment horizontal="center"/>
    </xf>
    <xf numFmtId="10" fontId="0" fillId="0" borderId="35" xfId="9" applyNumberFormat="1" applyFont="1" applyBorder="1" applyAlignment="1">
      <alignment horizontal="center"/>
    </xf>
    <xf numFmtId="10" fontId="0" fillId="0" borderId="0" xfId="9" applyNumberFormat="1" applyFont="1" applyBorder="1" applyAlignment="1">
      <alignment horizontal="center"/>
    </xf>
    <xf numFmtId="10" fontId="0" fillId="0" borderId="5" xfId="9" applyNumberFormat="1" applyFont="1" applyBorder="1" applyAlignment="1">
      <alignment horizontal="center"/>
    </xf>
    <xf numFmtId="10" fontId="0" fillId="0" borderId="48" xfId="9" applyNumberFormat="1" applyFont="1" applyBorder="1" applyAlignment="1">
      <alignment horizontal="center"/>
    </xf>
    <xf numFmtId="10" fontId="0" fillId="0" borderId="5" xfId="9" applyNumberFormat="1" applyFont="1" applyFill="1" applyBorder="1" applyAlignment="1">
      <alignment horizontal="center"/>
    </xf>
    <xf numFmtId="10" fontId="28" fillId="0" borderId="32" xfId="4" applyNumberFormat="1" applyBorder="1" applyAlignment="1">
      <alignment horizontal="center"/>
    </xf>
    <xf numFmtId="10" fontId="28" fillId="0" borderId="33" xfId="4" applyNumberFormat="1" applyBorder="1" applyAlignment="1">
      <alignment horizontal="center"/>
    </xf>
    <xf numFmtId="10" fontId="28" fillId="0" borderId="31" xfId="4" applyNumberFormat="1" applyBorder="1" applyAlignment="1">
      <alignment horizontal="center"/>
    </xf>
    <xf numFmtId="10" fontId="28" fillId="0" borderId="35" xfId="4" applyNumberFormat="1" applyBorder="1" applyAlignment="1">
      <alignment horizontal="center"/>
    </xf>
    <xf numFmtId="10" fontId="28" fillId="0" borderId="0" xfId="4" applyNumberFormat="1" applyBorder="1" applyAlignment="1">
      <alignment horizontal="center"/>
    </xf>
    <xf numFmtId="10" fontId="28" fillId="0" borderId="5" xfId="4" applyNumberFormat="1" applyBorder="1" applyAlignment="1">
      <alignment horizontal="center"/>
    </xf>
    <xf numFmtId="10" fontId="28" fillId="0" borderId="48" xfId="4" applyNumberFormat="1" applyBorder="1" applyAlignment="1">
      <alignment horizontal="center"/>
    </xf>
    <xf numFmtId="10" fontId="28" fillId="0" borderId="5" xfId="4" applyNumberFormat="1" applyFill="1" applyBorder="1" applyAlignment="1">
      <alignment horizontal="center"/>
    </xf>
    <xf numFmtId="0" fontId="28" fillId="0" borderId="38" xfId="4" applyBorder="1"/>
    <xf numFmtId="10" fontId="28" fillId="0" borderId="39" xfId="4" applyNumberFormat="1" applyBorder="1" applyAlignment="1">
      <alignment horizontal="center"/>
    </xf>
    <xf numFmtId="10" fontId="28" fillId="0" borderId="40" xfId="4" applyNumberFormat="1" applyBorder="1" applyAlignment="1">
      <alignment horizontal="center"/>
    </xf>
    <xf numFmtId="10" fontId="28" fillId="0" borderId="38" xfId="4" applyNumberFormat="1" applyBorder="1" applyAlignment="1">
      <alignment horizontal="center"/>
    </xf>
    <xf numFmtId="10" fontId="28" fillId="0" borderId="49" xfId="4" applyNumberFormat="1" applyBorder="1" applyAlignment="1">
      <alignment horizontal="center"/>
    </xf>
    <xf numFmtId="10" fontId="28" fillId="0" borderId="7" xfId="4" applyNumberFormat="1" applyBorder="1" applyAlignment="1">
      <alignment horizontal="center"/>
    </xf>
    <xf numFmtId="10" fontId="28" fillId="0" borderId="8" xfId="4" applyNumberFormat="1" applyBorder="1" applyAlignment="1">
      <alignment horizontal="center"/>
    </xf>
    <xf numFmtId="10" fontId="28" fillId="0" borderId="20" xfId="4" applyNumberFormat="1" applyBorder="1" applyAlignment="1">
      <alignment horizontal="center"/>
    </xf>
    <xf numFmtId="10" fontId="28" fillId="0" borderId="8" xfId="4" applyNumberFormat="1" applyFill="1" applyBorder="1" applyAlignment="1">
      <alignment horizontal="center"/>
    </xf>
    <xf numFmtId="0" fontId="47" fillId="8" borderId="27" xfId="4" applyFont="1" applyFill="1" applyBorder="1"/>
    <xf numFmtId="0" fontId="28" fillId="0" borderId="47" xfId="4" applyFill="1" applyBorder="1" applyAlignment="1">
      <alignment horizontal="center"/>
    </xf>
    <xf numFmtId="0" fontId="0" fillId="0" borderId="0" xfId="0" applyFont="1" applyFill="1" applyAlignment="1">
      <alignment vertical="center"/>
    </xf>
    <xf numFmtId="3" fontId="28" fillId="0" borderId="0" xfId="4" applyNumberFormat="1" applyBorder="1" applyAlignment="1">
      <alignment horizontal="center"/>
    </xf>
    <xf numFmtId="3" fontId="28" fillId="0" borderId="5" xfId="4" applyNumberFormat="1" applyBorder="1" applyAlignment="1">
      <alignment horizontal="center"/>
    </xf>
    <xf numFmtId="3" fontId="28" fillId="0" borderId="48" xfId="4" applyNumberFormat="1" applyBorder="1" applyAlignment="1">
      <alignment horizontal="center"/>
    </xf>
    <xf numFmtId="3" fontId="28" fillId="0" borderId="48" xfId="4" applyNumberFormat="1" applyFill="1" applyBorder="1" applyAlignment="1">
      <alignment horizontal="center"/>
    </xf>
    <xf numFmtId="10" fontId="28" fillId="0" borderId="48" xfId="4" applyNumberFormat="1" applyFill="1" applyBorder="1" applyAlignment="1">
      <alignment horizontal="center"/>
    </xf>
    <xf numFmtId="10" fontId="0" fillId="0" borderId="48" xfId="4" applyNumberFormat="1" applyFont="1" applyFill="1" applyBorder="1" applyAlignment="1">
      <alignment horizontal="center"/>
    </xf>
    <xf numFmtId="169" fontId="28" fillId="0" borderId="32" xfId="4" applyNumberFormat="1" applyFont="1" applyBorder="1" applyAlignment="1">
      <alignment horizontal="center"/>
    </xf>
    <xf numFmtId="169" fontId="28" fillId="0" borderId="33" xfId="4" applyNumberFormat="1" applyFont="1" applyBorder="1" applyAlignment="1">
      <alignment horizontal="center"/>
    </xf>
    <xf numFmtId="169" fontId="28" fillId="0" borderId="31" xfId="4" applyNumberFormat="1" applyFont="1" applyBorder="1" applyAlignment="1">
      <alignment horizontal="center"/>
    </xf>
    <xf numFmtId="169" fontId="28" fillId="0" borderId="35" xfId="4" applyNumberFormat="1" applyFont="1" applyBorder="1" applyAlignment="1">
      <alignment horizontal="center"/>
    </xf>
    <xf numFmtId="169" fontId="28" fillId="0" borderId="0" xfId="4" applyNumberFormat="1" applyFont="1" applyBorder="1" applyAlignment="1">
      <alignment horizontal="center"/>
    </xf>
    <xf numFmtId="169" fontId="28" fillId="0" borderId="5" xfId="4" applyNumberFormat="1" applyFont="1" applyBorder="1" applyAlignment="1">
      <alignment horizontal="center"/>
    </xf>
    <xf numFmtId="169" fontId="28" fillId="0" borderId="48" xfId="4" applyNumberFormat="1" applyFont="1" applyBorder="1" applyAlignment="1">
      <alignment horizontal="center"/>
    </xf>
    <xf numFmtId="169" fontId="28" fillId="0" borderId="48" xfId="4" applyNumberFormat="1" applyFont="1" applyFill="1" applyBorder="1" applyAlignment="1">
      <alignment horizontal="center"/>
    </xf>
    <xf numFmtId="10" fontId="28" fillId="0" borderId="48" xfId="4" applyNumberFormat="1" applyFont="1" applyFill="1" applyBorder="1" applyAlignment="1">
      <alignment horizontal="center"/>
    </xf>
    <xf numFmtId="169" fontId="28" fillId="0" borderId="39" xfId="4" applyNumberFormat="1" applyFont="1" applyBorder="1" applyAlignment="1">
      <alignment horizontal="center"/>
    </xf>
    <xf numFmtId="169" fontId="28" fillId="0" borderId="40" xfId="4" applyNumberFormat="1" applyFont="1" applyBorder="1" applyAlignment="1">
      <alignment horizontal="center"/>
    </xf>
    <xf numFmtId="169" fontId="28" fillId="0" borderId="38" xfId="4" applyNumberFormat="1" applyFont="1" applyBorder="1" applyAlignment="1">
      <alignment horizontal="center"/>
    </xf>
    <xf numFmtId="169" fontId="28" fillId="0" borderId="49" xfId="4" applyNumberFormat="1" applyFont="1" applyBorder="1" applyAlignment="1">
      <alignment horizontal="center"/>
    </xf>
    <xf numFmtId="169" fontId="28" fillId="0" borderId="7" xfId="4" applyNumberFormat="1" applyFont="1" applyBorder="1" applyAlignment="1">
      <alignment horizontal="center"/>
    </xf>
    <xf numFmtId="169" fontId="28" fillId="4" borderId="8" xfId="4" applyNumberFormat="1" applyFont="1" applyFill="1" applyBorder="1" applyAlignment="1">
      <alignment horizontal="center"/>
    </xf>
    <xf numFmtId="169" fontId="28" fillId="4" borderId="20" xfId="4" applyNumberFormat="1" applyFont="1" applyFill="1" applyBorder="1" applyAlignment="1">
      <alignment horizontal="center"/>
    </xf>
    <xf numFmtId="169" fontId="28" fillId="0" borderId="20" xfId="4" applyNumberFormat="1" applyFont="1" applyFill="1" applyBorder="1" applyAlignment="1">
      <alignment horizontal="center"/>
    </xf>
    <xf numFmtId="0" fontId="28" fillId="0" borderId="35" xfId="4" applyBorder="1"/>
    <xf numFmtId="0" fontId="28" fillId="0" borderId="0" xfId="4" applyBorder="1"/>
    <xf numFmtId="0" fontId="28" fillId="0" borderId="0" xfId="4" applyFill="1"/>
    <xf numFmtId="0" fontId="50" fillId="0" borderId="21" xfId="4" applyFont="1" applyBorder="1" applyAlignment="1">
      <alignment horizontal="center"/>
    </xf>
    <xf numFmtId="0" fontId="50" fillId="0" borderId="30" xfId="4" applyFont="1" applyBorder="1" applyAlignment="1">
      <alignment horizontal="center"/>
    </xf>
    <xf numFmtId="0" fontId="50" fillId="0" borderId="44" xfId="4" applyFont="1" applyBorder="1" applyAlignment="1">
      <alignment horizontal="center"/>
    </xf>
    <xf numFmtId="0" fontId="50" fillId="0" borderId="29" xfId="4" applyFont="1" applyBorder="1" applyAlignment="1">
      <alignment horizontal="center"/>
    </xf>
    <xf numFmtId="0" fontId="50" fillId="0" borderId="45" xfId="4" applyFont="1" applyBorder="1" applyAlignment="1">
      <alignment horizontal="center"/>
    </xf>
    <xf numFmtId="0" fontId="50" fillId="0" borderId="46" xfId="4" applyFont="1" applyBorder="1" applyAlignment="1">
      <alignment horizontal="center"/>
    </xf>
    <xf numFmtId="0" fontId="50" fillId="0" borderId="47" xfId="4" applyFont="1" applyBorder="1" applyAlignment="1">
      <alignment horizontal="center"/>
    </xf>
    <xf numFmtId="0" fontId="50" fillId="0" borderId="47" xfId="4" applyFont="1" applyFill="1" applyBorder="1" applyAlignment="1">
      <alignment horizontal="center"/>
    </xf>
    <xf numFmtId="3" fontId="28" fillId="0" borderId="32" xfId="4" applyNumberFormat="1" applyFont="1" applyBorder="1" applyAlignment="1">
      <alignment horizontal="center"/>
    </xf>
    <xf numFmtId="3" fontId="28" fillId="0" borderId="33" xfId="4" applyNumberFormat="1" applyFont="1" applyBorder="1" applyAlignment="1">
      <alignment horizontal="center"/>
    </xf>
    <xf numFmtId="3" fontId="28" fillId="0" borderId="31" xfId="4" applyNumberFormat="1" applyFont="1" applyBorder="1" applyAlignment="1">
      <alignment horizontal="center"/>
    </xf>
    <xf numFmtId="3" fontId="28" fillId="0" borderId="35" xfId="4" applyNumberFormat="1" applyFont="1" applyBorder="1" applyAlignment="1">
      <alignment horizontal="center"/>
    </xf>
    <xf numFmtId="3" fontId="28" fillId="0" borderId="0" xfId="4" applyNumberFormat="1" applyFont="1" applyBorder="1" applyAlignment="1">
      <alignment horizontal="center"/>
    </xf>
    <xf numFmtId="3" fontId="28" fillId="0" borderId="5" xfId="4" applyNumberFormat="1" applyFont="1" applyBorder="1" applyAlignment="1">
      <alignment horizontal="center"/>
    </xf>
    <xf numFmtId="3" fontId="28" fillId="0" borderId="48" xfId="4" applyNumberFormat="1" applyFont="1" applyBorder="1" applyAlignment="1">
      <alignment horizontal="center"/>
    </xf>
    <xf numFmtId="3" fontId="28" fillId="0" borderId="48" xfId="4" applyNumberFormat="1" applyFont="1" applyFill="1" applyBorder="1" applyAlignment="1">
      <alignment horizontal="center"/>
    </xf>
    <xf numFmtId="165" fontId="28" fillId="0" borderId="32" xfId="4" applyNumberFormat="1" applyFont="1" applyBorder="1" applyAlignment="1">
      <alignment horizontal="center"/>
    </xf>
    <xf numFmtId="165" fontId="28" fillId="0" borderId="33" xfId="4" applyNumberFormat="1" applyFont="1" applyBorder="1" applyAlignment="1">
      <alignment horizontal="center"/>
    </xf>
    <xf numFmtId="165" fontId="28" fillId="0" borderId="31" xfId="4" applyNumberFormat="1" applyFont="1" applyBorder="1" applyAlignment="1">
      <alignment horizontal="center"/>
    </xf>
    <xf numFmtId="165" fontId="28" fillId="0" borderId="35" xfId="4" applyNumberFormat="1" applyFont="1" applyBorder="1" applyAlignment="1">
      <alignment horizontal="center"/>
    </xf>
    <xf numFmtId="165" fontId="28" fillId="0" borderId="0" xfId="4" applyNumberFormat="1" applyFont="1" applyBorder="1" applyAlignment="1">
      <alignment horizontal="center"/>
    </xf>
    <xf numFmtId="165" fontId="28" fillId="0" borderId="5" xfId="4" applyNumberFormat="1" applyFont="1" applyBorder="1" applyAlignment="1">
      <alignment horizontal="center"/>
    </xf>
    <xf numFmtId="165" fontId="28" fillId="0" borderId="48" xfId="4" applyNumberFormat="1" applyFont="1" applyBorder="1" applyAlignment="1">
      <alignment horizontal="center"/>
    </xf>
    <xf numFmtId="165" fontId="28" fillId="0" borderId="48" xfId="4" applyNumberFormat="1" applyFont="1" applyFill="1" applyBorder="1" applyAlignment="1">
      <alignment horizontal="center"/>
    </xf>
    <xf numFmtId="4" fontId="28" fillId="0" borderId="9" xfId="4" applyNumberFormat="1" applyBorder="1" applyAlignment="1">
      <alignment horizontal="center"/>
    </xf>
    <xf numFmtId="4" fontId="28" fillId="0" borderId="36" xfId="4" applyNumberFormat="1" applyBorder="1" applyAlignment="1">
      <alignment horizontal="center"/>
    </xf>
    <xf numFmtId="4" fontId="28" fillId="0" borderId="36" xfId="4" applyNumberFormat="1" applyFont="1" applyBorder="1" applyAlignment="1">
      <alignment horizontal="center"/>
    </xf>
    <xf numFmtId="4" fontId="28" fillId="0" borderId="37" xfId="4" applyNumberFormat="1" applyFont="1" applyBorder="1" applyAlignment="1">
      <alignment horizontal="center"/>
    </xf>
    <xf numFmtId="4" fontId="28" fillId="0" borderId="31" xfId="4" applyNumberFormat="1" applyFont="1" applyBorder="1" applyAlignment="1">
      <alignment horizontal="center"/>
    </xf>
    <xf numFmtId="4" fontId="28" fillId="0" borderId="35" xfId="4" applyNumberFormat="1" applyFont="1" applyBorder="1" applyAlignment="1">
      <alignment horizontal="center"/>
    </xf>
    <xf numFmtId="4" fontId="28" fillId="0" borderId="0" xfId="4" applyNumberFormat="1" applyFont="1" applyBorder="1" applyAlignment="1">
      <alignment horizontal="center"/>
    </xf>
    <xf numFmtId="4" fontId="28" fillId="0" borderId="5" xfId="4" applyNumberFormat="1" applyFont="1" applyBorder="1" applyAlignment="1">
      <alignment horizontal="center"/>
    </xf>
    <xf numFmtId="4" fontId="28" fillId="0" borderId="48" xfId="4" applyNumberFormat="1" applyFont="1" applyBorder="1" applyAlignment="1">
      <alignment horizontal="center"/>
    </xf>
    <xf numFmtId="4" fontId="28" fillId="0" borderId="48" xfId="4" applyNumberFormat="1" applyFont="1" applyFill="1" applyBorder="1" applyAlignment="1">
      <alignment horizontal="center"/>
    </xf>
    <xf numFmtId="4" fontId="0" fillId="0" borderId="31" xfId="4" applyNumberFormat="1" applyFont="1" applyBorder="1" applyAlignment="1">
      <alignment horizontal="center" wrapText="1"/>
    </xf>
    <xf numFmtId="4" fontId="0" fillId="0" borderId="35" xfId="4" applyNumberFormat="1" applyFont="1" applyBorder="1" applyAlignment="1">
      <alignment horizontal="center" wrapText="1"/>
    </xf>
    <xf numFmtId="4" fontId="0" fillId="0" borderId="0" xfId="4" applyNumberFormat="1" applyFont="1" applyBorder="1" applyAlignment="1">
      <alignment horizontal="center" wrapText="1"/>
    </xf>
    <xf numFmtId="4" fontId="0" fillId="0" borderId="5" xfId="4" applyNumberFormat="1" applyFont="1" applyBorder="1" applyAlignment="1">
      <alignment horizontal="center" wrapText="1"/>
    </xf>
    <xf numFmtId="4" fontId="0" fillId="0" borderId="48" xfId="4" applyNumberFormat="1" applyFont="1" applyBorder="1" applyAlignment="1">
      <alignment horizontal="center" wrapText="1"/>
    </xf>
    <xf numFmtId="4" fontId="0" fillId="0" borderId="48" xfId="4" applyNumberFormat="1" applyFont="1" applyFill="1" applyBorder="1" applyAlignment="1">
      <alignment horizontal="center" wrapText="1"/>
    </xf>
    <xf numFmtId="4" fontId="0" fillId="0" borderId="31" xfId="4" applyNumberFormat="1" applyFont="1" applyBorder="1" applyAlignment="1">
      <alignment horizontal="center"/>
    </xf>
    <xf numFmtId="4" fontId="0" fillId="0" borderId="35" xfId="4" applyNumberFormat="1" applyFont="1" applyBorder="1" applyAlignment="1">
      <alignment horizontal="center"/>
    </xf>
    <xf numFmtId="4" fontId="0" fillId="0" borderId="0" xfId="4" applyNumberFormat="1" applyFont="1" applyBorder="1" applyAlignment="1">
      <alignment horizontal="center"/>
    </xf>
    <xf numFmtId="4" fontId="0" fillId="0" borderId="5" xfId="4" applyNumberFormat="1" applyFont="1" applyBorder="1" applyAlignment="1">
      <alignment horizontal="center"/>
    </xf>
    <xf numFmtId="4" fontId="0" fillId="0" borderId="48" xfId="4" applyNumberFormat="1" applyFont="1" applyBorder="1" applyAlignment="1">
      <alignment horizontal="center"/>
    </xf>
    <xf numFmtId="4" fontId="0" fillId="0" borderId="48" xfId="4" applyNumberFormat="1" applyFont="1" applyFill="1" applyBorder="1" applyAlignment="1">
      <alignment horizontal="center"/>
    </xf>
    <xf numFmtId="4" fontId="28" fillId="0" borderId="7" xfId="4" applyNumberFormat="1" applyFont="1" applyBorder="1" applyAlignment="1">
      <alignment horizontal="center"/>
    </xf>
    <xf numFmtId="4" fontId="28" fillId="0" borderId="38" xfId="4" applyNumberFormat="1" applyFont="1" applyBorder="1" applyAlignment="1">
      <alignment horizontal="center"/>
    </xf>
    <xf numFmtId="4" fontId="28" fillId="0" borderId="49" xfId="4" applyNumberFormat="1" applyFont="1" applyBorder="1" applyAlignment="1">
      <alignment horizontal="center"/>
    </xf>
    <xf numFmtId="4" fontId="28" fillId="0" borderId="8" xfId="4" applyNumberFormat="1" applyFont="1" applyBorder="1" applyAlignment="1">
      <alignment horizontal="center"/>
    </xf>
    <xf numFmtId="4" fontId="28" fillId="0" borderId="20" xfId="4" applyNumberFormat="1" applyFont="1" applyBorder="1" applyAlignment="1">
      <alignment horizontal="center"/>
    </xf>
    <xf numFmtId="4" fontId="28" fillId="0" borderId="20" xfId="4" applyNumberFormat="1" applyFont="1" applyFill="1" applyBorder="1" applyAlignment="1">
      <alignment horizontal="center"/>
    </xf>
    <xf numFmtId="0" fontId="51" fillId="0" borderId="0" xfId="4" applyFont="1" applyBorder="1"/>
    <xf numFmtId="4" fontId="28" fillId="0" borderId="0" xfId="4" applyNumberFormat="1" applyBorder="1" applyAlignment="1">
      <alignment horizontal="center"/>
    </xf>
    <xf numFmtId="4" fontId="51" fillId="0" borderId="0" xfId="4" applyNumberFormat="1" applyFont="1" applyBorder="1" applyAlignment="1">
      <alignment horizontal="center"/>
    </xf>
    <xf numFmtId="4" fontId="51" fillId="0" borderId="0" xfId="4" applyNumberFormat="1" applyFont="1" applyFill="1" applyBorder="1" applyAlignment="1">
      <alignment horizontal="center"/>
    </xf>
    <xf numFmtId="4" fontId="28" fillId="0" borderId="2" xfId="4" applyNumberFormat="1" applyBorder="1" applyAlignment="1">
      <alignment horizontal="center"/>
    </xf>
    <xf numFmtId="4" fontId="28" fillId="0" borderId="2" xfId="4" applyNumberFormat="1" applyFont="1" applyBorder="1" applyAlignment="1">
      <alignment horizontal="center"/>
    </xf>
    <xf numFmtId="4" fontId="28" fillId="0" borderId="1" xfId="4" applyNumberFormat="1" applyFont="1" applyBorder="1" applyAlignment="1">
      <alignment horizontal="center"/>
    </xf>
    <xf numFmtId="4" fontId="51" fillId="0" borderId="3" xfId="4" applyNumberFormat="1" applyFont="1" applyBorder="1" applyAlignment="1">
      <alignment horizontal="center"/>
    </xf>
    <xf numFmtId="4" fontId="51" fillId="0" borderId="2" xfId="4" applyNumberFormat="1" applyFont="1" applyBorder="1" applyAlignment="1">
      <alignment horizontal="center"/>
    </xf>
    <xf numFmtId="4" fontId="51" fillId="0" borderId="47" xfId="4" applyNumberFormat="1" applyFont="1" applyBorder="1" applyAlignment="1">
      <alignment horizontal="center"/>
    </xf>
    <xf numFmtId="0" fontId="47" fillId="8" borderId="1" xfId="4" applyFont="1" applyFill="1" applyBorder="1"/>
    <xf numFmtId="0" fontId="28" fillId="0" borderId="21" xfId="0" applyFont="1" applyFill="1" applyBorder="1" applyAlignment="1">
      <alignment vertical="center"/>
    </xf>
    <xf numFmtId="0" fontId="28" fillId="0" borderId="32" xfId="0" applyFont="1" applyFill="1" applyBorder="1" applyAlignment="1">
      <alignment vertical="center"/>
    </xf>
    <xf numFmtId="165" fontId="28" fillId="0" borderId="32" xfId="4" applyNumberFormat="1" applyFont="1" applyFill="1" applyBorder="1" applyAlignment="1">
      <alignment horizontal="center"/>
    </xf>
    <xf numFmtId="165" fontId="28" fillId="9" borderId="35" xfId="4" applyNumberFormat="1" applyFont="1" applyFill="1" applyBorder="1" applyAlignment="1">
      <alignment horizontal="center"/>
    </xf>
    <xf numFmtId="165" fontId="28" fillId="9" borderId="32" xfId="4" applyNumberFormat="1" applyFont="1" applyFill="1" applyBorder="1" applyAlignment="1">
      <alignment horizontal="center"/>
    </xf>
    <xf numFmtId="165" fontId="28" fillId="9" borderId="33" xfId="4" applyNumberFormat="1" applyFont="1" applyFill="1" applyBorder="1" applyAlignment="1">
      <alignment horizontal="center"/>
    </xf>
    <xf numFmtId="165" fontId="28" fillId="0" borderId="33" xfId="4" applyNumberFormat="1" applyFont="1" applyFill="1" applyBorder="1" applyAlignment="1">
      <alignment horizontal="center"/>
    </xf>
    <xf numFmtId="165" fontId="28" fillId="0" borderId="31" xfId="4" applyNumberFormat="1" applyFont="1" applyFill="1" applyBorder="1" applyAlignment="1">
      <alignment horizontal="center"/>
    </xf>
    <xf numFmtId="165" fontId="28" fillId="0" borderId="4" xfId="4" applyNumberFormat="1" applyFont="1" applyFill="1" applyBorder="1" applyAlignment="1">
      <alignment horizontal="center"/>
    </xf>
    <xf numFmtId="165" fontId="0" fillId="0" borderId="48" xfId="4" applyNumberFormat="1" applyFont="1" applyFill="1" applyBorder="1" applyAlignment="1">
      <alignment horizontal="center"/>
    </xf>
    <xf numFmtId="4" fontId="28" fillId="0" borderId="32" xfId="4" applyNumberFormat="1" applyFont="1" applyBorder="1" applyAlignment="1">
      <alignment horizontal="center"/>
    </xf>
    <xf numFmtId="4" fontId="28" fillId="0" borderId="33" xfId="4" applyNumberFormat="1" applyFont="1" applyBorder="1" applyAlignment="1">
      <alignment horizontal="center"/>
    </xf>
    <xf numFmtId="165" fontId="28" fillId="0" borderId="0" xfId="4" applyNumberFormat="1" applyFont="1" applyFill="1" applyBorder="1" applyAlignment="1">
      <alignment horizontal="center"/>
    </xf>
    <xf numFmtId="165" fontId="28" fillId="0" borderId="4" xfId="4" applyNumberFormat="1" applyFont="1" applyBorder="1" applyAlignment="1">
      <alignment horizontal="center"/>
    </xf>
    <xf numFmtId="165" fontId="28" fillId="0" borderId="35" xfId="4" applyNumberFormat="1" applyFont="1" applyFill="1" applyBorder="1" applyAlignment="1">
      <alignment horizontal="center"/>
    </xf>
    <xf numFmtId="168" fontId="28" fillId="0" borderId="31" xfId="4" applyNumberFormat="1" applyFont="1" applyBorder="1" applyAlignment="1">
      <alignment horizontal="center"/>
    </xf>
    <xf numFmtId="168" fontId="28" fillId="0" borderId="32" xfId="4" applyNumberFormat="1" applyFont="1" applyBorder="1" applyAlignment="1">
      <alignment horizontal="center"/>
    </xf>
    <xf numFmtId="168" fontId="28" fillId="0" borderId="33" xfId="4" applyNumberFormat="1" applyFont="1" applyBorder="1" applyAlignment="1">
      <alignment horizontal="center"/>
    </xf>
    <xf numFmtId="168" fontId="28" fillId="0" borderId="4" xfId="4" applyNumberFormat="1" applyFont="1" applyBorder="1" applyAlignment="1">
      <alignment horizontal="center"/>
    </xf>
    <xf numFmtId="168" fontId="28" fillId="0" borderId="48" xfId="4" applyNumberFormat="1" applyFont="1" applyBorder="1" applyAlignment="1">
      <alignment horizontal="center"/>
    </xf>
    <xf numFmtId="168" fontId="28" fillId="0" borderId="48" xfId="4" applyNumberFormat="1" applyFont="1" applyFill="1" applyBorder="1" applyAlignment="1">
      <alignment horizontal="center"/>
    </xf>
    <xf numFmtId="4" fontId="28" fillId="0" borderId="4" xfId="4" applyNumberFormat="1" applyFont="1" applyBorder="1" applyAlignment="1">
      <alignment horizontal="center"/>
    </xf>
    <xf numFmtId="0" fontId="28" fillId="0" borderId="32" xfId="4" applyFont="1" applyBorder="1" applyAlignment="1">
      <alignment wrapText="1"/>
    </xf>
    <xf numFmtId="4" fontId="28" fillId="0" borderId="32" xfId="4" applyNumberFormat="1" applyFont="1" applyBorder="1" applyAlignment="1">
      <alignment horizontal="center" wrapText="1"/>
    </xf>
    <xf numFmtId="4" fontId="28" fillId="0" borderId="0" xfId="4" applyNumberFormat="1" applyFont="1" applyBorder="1" applyAlignment="1">
      <alignment horizontal="center" wrapText="1"/>
    </xf>
    <xf numFmtId="4" fontId="28" fillId="0" borderId="33" xfId="4" applyNumberFormat="1" applyFont="1" applyBorder="1" applyAlignment="1">
      <alignment horizontal="center" wrapText="1"/>
    </xf>
    <xf numFmtId="4" fontId="28" fillId="0" borderId="4" xfId="4" applyNumberFormat="1" applyFont="1" applyBorder="1" applyAlignment="1">
      <alignment horizontal="center" wrapText="1"/>
    </xf>
    <xf numFmtId="4" fontId="28" fillId="0" borderId="48" xfId="4" applyNumberFormat="1" applyFont="1" applyBorder="1" applyAlignment="1">
      <alignment horizontal="center" wrapText="1"/>
    </xf>
    <xf numFmtId="4" fontId="28" fillId="0" borderId="48" xfId="4" applyNumberFormat="1" applyFont="1" applyFill="1" applyBorder="1" applyAlignment="1">
      <alignment horizontal="center" wrapText="1"/>
    </xf>
    <xf numFmtId="0" fontId="28" fillId="0" borderId="36" xfId="0" applyFont="1" applyFill="1" applyBorder="1" applyAlignment="1">
      <alignment vertical="center"/>
    </xf>
    <xf numFmtId="4" fontId="28" fillId="0" borderId="39" xfId="4" applyNumberFormat="1" applyFont="1" applyBorder="1" applyAlignment="1">
      <alignment horizontal="center"/>
    </xf>
    <xf numFmtId="4" fontId="28" fillId="0" borderId="40" xfId="4" applyNumberFormat="1" applyFont="1" applyBorder="1" applyAlignment="1">
      <alignment horizontal="center"/>
    </xf>
    <xf numFmtId="4" fontId="28" fillId="0" borderId="6" xfId="4" applyNumberFormat="1" applyFont="1" applyBorder="1" applyAlignment="1">
      <alignment horizontal="center"/>
    </xf>
    <xf numFmtId="0" fontId="51" fillId="0" borderId="0" xfId="4" applyFont="1" applyFill="1" applyBorder="1"/>
    <xf numFmtId="0" fontId="52" fillId="0" borderId="0" xfId="4" applyFont="1" applyFill="1"/>
    <xf numFmtId="165" fontId="0" fillId="0" borderId="0" xfId="4" applyNumberFormat="1" applyFont="1"/>
    <xf numFmtId="165" fontId="28" fillId="0" borderId="0" xfId="4" applyNumberFormat="1"/>
    <xf numFmtId="0" fontId="53" fillId="0" borderId="0" xfId="4" applyFont="1" applyAlignment="1">
      <alignment vertical="top"/>
    </xf>
    <xf numFmtId="170" fontId="28" fillId="0" borderId="0" xfId="4" applyNumberFormat="1"/>
    <xf numFmtId="171" fontId="28" fillId="0" borderId="0" xfId="4" applyNumberFormat="1"/>
    <xf numFmtId="0" fontId="52" fillId="0" borderId="0" xfId="4" quotePrefix="1" applyFont="1" applyFill="1"/>
    <xf numFmtId="0" fontId="52" fillId="0" borderId="0" xfId="4" applyFont="1" applyFill="1" applyAlignment="1">
      <alignment wrapText="1"/>
    </xf>
    <xf numFmtId="0" fontId="0" fillId="0" borderId="0" xfId="4" applyFont="1"/>
    <xf numFmtId="0" fontId="52" fillId="0" borderId="0" xfId="4" applyFont="1" applyFill="1" applyAlignment="1">
      <alignment horizontal="left"/>
    </xf>
    <xf numFmtId="0" fontId="28" fillId="0" borderId="0" xfId="4" applyFont="1"/>
    <xf numFmtId="0" fontId="52" fillId="0" borderId="0" xfId="4" applyFont="1" applyAlignment="1">
      <alignment horizontal="left"/>
    </xf>
    <xf numFmtId="0" fontId="0" fillId="0" borderId="0" xfId="4" applyFont="1" applyBorder="1"/>
    <xf numFmtId="165" fontId="28" fillId="9" borderId="0" xfId="4" applyNumberFormat="1" applyFont="1" applyFill="1" applyBorder="1" applyAlignment="1">
      <alignment horizontal="center"/>
    </xf>
    <xf numFmtId="165" fontId="28" fillId="0" borderId="0" xfId="4" applyNumberFormat="1" applyBorder="1" applyAlignment="1">
      <alignment horizontal="center"/>
    </xf>
    <xf numFmtId="165" fontId="28" fillId="0" borderId="0" xfId="4" applyNumberFormat="1" applyFill="1" applyBorder="1" applyAlignment="1">
      <alignment horizontal="center"/>
    </xf>
    <xf numFmtId="0" fontId="54" fillId="0" borderId="0" xfId="0" applyFont="1" applyAlignment="1">
      <alignment vertical="center"/>
    </xf>
    <xf numFmtId="0" fontId="55" fillId="0" borderId="0" xfId="0"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34" xfId="9" applyNumberFormat="1" applyFont="1" applyBorder="1" applyAlignment="1">
      <alignment horizontal="center"/>
    </xf>
    <xf numFmtId="10" fontId="0" fillId="0" borderId="34" xfId="9" applyNumberFormat="1" applyFont="1" applyFill="1" applyBorder="1" applyAlignment="1">
      <alignment horizontal="center"/>
    </xf>
    <xf numFmtId="10" fontId="28" fillId="0" borderId="31" xfId="9" applyNumberFormat="1" applyFont="1" applyBorder="1" applyAlignment="1">
      <alignment horizontal="center"/>
    </xf>
    <xf numFmtId="10" fontId="28" fillId="0" borderId="32" xfId="9" applyNumberFormat="1" applyFont="1" applyBorder="1" applyAlignment="1">
      <alignment horizontal="center"/>
    </xf>
    <xf numFmtId="10" fontId="28" fillId="0" borderId="33" xfId="9" applyNumberFormat="1" applyFont="1" applyBorder="1" applyAlignment="1">
      <alignment horizontal="center"/>
    </xf>
    <xf numFmtId="10" fontId="28" fillId="0" borderId="34" xfId="9" applyNumberFormat="1" applyFont="1" applyBorder="1" applyAlignment="1">
      <alignment horizontal="center"/>
    </xf>
    <xf numFmtId="10" fontId="28" fillId="0" borderId="34" xfId="9" applyNumberFormat="1" applyFont="1" applyFill="1" applyBorder="1" applyAlignment="1">
      <alignment horizontal="center"/>
    </xf>
    <xf numFmtId="10" fontId="28" fillId="0" borderId="38" xfId="9" applyNumberFormat="1" applyFont="1" applyBorder="1" applyAlignment="1">
      <alignment horizontal="center"/>
    </xf>
    <xf numFmtId="10" fontId="28" fillId="0" borderId="39" xfId="9" applyNumberFormat="1" applyFont="1" applyBorder="1" applyAlignment="1">
      <alignment horizontal="center"/>
    </xf>
    <xf numFmtId="10" fontId="28" fillId="0" borderId="40" xfId="9" applyNumberFormat="1" applyFont="1" applyBorder="1" applyAlignment="1">
      <alignment horizontal="center"/>
    </xf>
    <xf numFmtId="10" fontId="28" fillId="0" borderId="41" xfId="9" applyNumberFormat="1" applyFont="1" applyBorder="1" applyAlignment="1">
      <alignment horizontal="center"/>
    </xf>
    <xf numFmtId="10" fontId="28" fillId="0" borderId="41" xfId="9" applyNumberFormat="1" applyFont="1" applyFill="1" applyBorder="1" applyAlignment="1">
      <alignment horizontal="center"/>
    </xf>
    <xf numFmtId="9" fontId="28" fillId="0" borderId="0" xfId="9" applyFont="1" applyBorder="1" applyAlignment="1">
      <alignment horizontal="center"/>
    </xf>
    <xf numFmtId="9" fontId="28" fillId="0" borderId="21" xfId="9" applyFont="1" applyBorder="1" applyAlignment="1">
      <alignment horizontal="center"/>
    </xf>
    <xf numFmtId="9" fontId="28" fillId="0" borderId="35" xfId="9" applyFont="1" applyBorder="1" applyAlignment="1">
      <alignment horizontal="center"/>
    </xf>
    <xf numFmtId="9" fontId="28" fillId="0" borderId="32" xfId="9" applyFont="1" applyBorder="1" applyAlignment="1">
      <alignment horizontal="center"/>
    </xf>
    <xf numFmtId="9" fontId="28" fillId="0" borderId="33" xfId="9" applyFont="1" applyBorder="1" applyAlignment="1">
      <alignment horizontal="center"/>
    </xf>
    <xf numFmtId="9" fontId="28" fillId="0" borderId="21" xfId="9" applyNumberFormat="1" applyFont="1" applyBorder="1" applyAlignment="1">
      <alignment horizontal="center"/>
    </xf>
    <xf numFmtId="9" fontId="28" fillId="0" borderId="30" xfId="9" applyNumberFormat="1" applyFont="1" applyBorder="1" applyAlignment="1">
      <alignment horizontal="center"/>
    </xf>
    <xf numFmtId="9" fontId="28" fillId="0" borderId="44" xfId="9" applyNumberFormat="1" applyFont="1" applyBorder="1" applyAlignment="1">
      <alignment horizontal="center"/>
    </xf>
    <xf numFmtId="9" fontId="28" fillId="0" borderId="30" xfId="9" applyFont="1" applyBorder="1" applyAlignment="1">
      <alignment horizontal="center"/>
    </xf>
    <xf numFmtId="9" fontId="28" fillId="0" borderId="50" xfId="9" applyFont="1" applyBorder="1" applyAlignment="1">
      <alignment horizontal="center"/>
    </xf>
    <xf numFmtId="9" fontId="28" fillId="0" borderId="47" xfId="9" applyFont="1" applyBorder="1" applyAlignment="1">
      <alignment horizontal="center"/>
    </xf>
    <xf numFmtId="9" fontId="28" fillId="0" borderId="48" xfId="9" applyFont="1" applyFill="1" applyBorder="1" applyAlignment="1">
      <alignment horizontal="center"/>
    </xf>
    <xf numFmtId="9" fontId="0" fillId="0" borderId="47" xfId="9" applyFont="1" applyFill="1" applyBorder="1" applyAlignment="1">
      <alignment horizontal="center"/>
    </xf>
    <xf numFmtId="9" fontId="28" fillId="0" borderId="32" xfId="9" applyNumberFormat="1" applyFont="1" applyFill="1" applyBorder="1" applyAlignment="1">
      <alignment horizontal="center"/>
    </xf>
    <xf numFmtId="9" fontId="28" fillId="0" borderId="35" xfId="9" applyNumberFormat="1" applyFont="1" applyFill="1" applyBorder="1" applyAlignment="1">
      <alignment horizontal="center"/>
    </xf>
    <xf numFmtId="9" fontId="28" fillId="0" borderId="33" xfId="9" applyNumberFormat="1" applyFont="1" applyFill="1" applyBorder="1" applyAlignment="1">
      <alignment horizontal="center"/>
    </xf>
    <xf numFmtId="9" fontId="28" fillId="0" borderId="31" xfId="9" applyNumberFormat="1" applyFont="1" applyFill="1" applyBorder="1" applyAlignment="1">
      <alignment horizontal="center"/>
    </xf>
    <xf numFmtId="9" fontId="28" fillId="0" borderId="4" xfId="9" applyNumberFormat="1" applyFont="1" applyFill="1" applyBorder="1" applyAlignment="1">
      <alignment horizontal="center"/>
    </xf>
    <xf numFmtId="9" fontId="28" fillId="0" borderId="48" xfId="9" applyNumberFormat="1" applyFont="1" applyFill="1" applyBorder="1" applyAlignment="1">
      <alignment horizontal="center"/>
    </xf>
    <xf numFmtId="9" fontId="0" fillId="0" borderId="48" xfId="9" applyNumberFormat="1" applyFont="1" applyFill="1" applyBorder="1" applyAlignment="1">
      <alignment horizontal="center"/>
    </xf>
    <xf numFmtId="9" fontId="28" fillId="0" borderId="31" xfId="9" applyFont="1" applyBorder="1" applyAlignment="1">
      <alignment horizontal="center"/>
    </xf>
    <xf numFmtId="9" fontId="28" fillId="0" borderId="4" xfId="9" applyFont="1" applyBorder="1" applyAlignment="1">
      <alignment horizontal="center"/>
    </xf>
    <xf numFmtId="9" fontId="28" fillId="0" borderId="0" xfId="9" applyNumberFormat="1" applyFont="1" applyBorder="1" applyAlignment="1">
      <alignment horizontal="center"/>
    </xf>
    <xf numFmtId="9" fontId="28" fillId="0" borderId="0" xfId="9" applyNumberFormat="1" applyFont="1" applyFill="1" applyBorder="1" applyAlignment="1">
      <alignment horizont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10">
    <cellStyle name="Comma 2" xfId="3"/>
    <cellStyle name="Hyperlink" xfId="2" builtinId="8"/>
    <cellStyle name="Normal" xfId="0" builtinId="0"/>
    <cellStyle name="Normal 2" xfId="4"/>
    <cellStyle name="Normal 3" xfId="5"/>
    <cellStyle name="Normal 4" xfId="6"/>
    <cellStyle name="Normal 7" xfId="7"/>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1058445</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330</xdr:row>
      <xdr:rowOff>0</xdr:rowOff>
    </xdr:from>
    <xdr:to>
      <xdr:col>5</xdr:col>
      <xdr:colOff>1840366</xdr:colOff>
      <xdr:row>331</xdr:row>
      <xdr:rowOff>27214</xdr:rowOff>
    </xdr:to>
    <xdr:sp macro="" textlink="">
      <xdr:nvSpPr>
        <xdr:cNvPr id="8" name="Rectangle 7"/>
        <xdr:cNvSpPr/>
      </xdr:nvSpPr>
      <xdr:spPr>
        <a:xfrm>
          <a:off x="4933950" y="34032825"/>
          <a:ext cx="7831591" cy="684439"/>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Bef>
              <a:spcPts val="300"/>
            </a:spcBef>
            <a:spcAft>
              <a:spcPts val="0"/>
            </a:spcAft>
          </a:pPr>
          <a:endParaRPr lang="en-GB" sz="1100">
            <a:solidFill>
              <a:srgbClr val="000000"/>
            </a:solidFill>
            <a:effectLst/>
            <a:ea typeface="Times New Roman"/>
          </a:endParaRPr>
        </a:p>
        <a:p>
          <a:pPr>
            <a:spcBef>
              <a:spcPts val="300"/>
            </a:spcBef>
            <a:spcAft>
              <a:spcPts val="0"/>
            </a:spcAft>
          </a:pPr>
          <a:r>
            <a:rPr lang="en-GB" sz="1100">
              <a:solidFill>
                <a:srgbClr val="000000"/>
              </a:solidFill>
              <a:effectLst/>
              <a:latin typeface="Calibri" panose="020F0502020204030204" pitchFamily="34" charset="0"/>
              <a:ea typeface="Times New Roman"/>
            </a:rPr>
            <a:t>The cover pool size PMV is the aggregate of the prudent market value of the mortgage account balance plus the substitution assets.</a:t>
          </a:r>
          <a:endParaRPr lang="en-IE" sz="1100">
            <a:effectLst/>
            <a:latin typeface="Calibri" panose="020F0502020204030204" pitchFamily="34" charset="0"/>
            <a:ea typeface="Times New Roman"/>
          </a:endParaRPr>
        </a:p>
        <a:p>
          <a:pPr>
            <a:spcBef>
              <a:spcPts val="300"/>
            </a:spcBef>
            <a:spcAft>
              <a:spcPts val="0"/>
            </a:spcAft>
          </a:pPr>
          <a:r>
            <a:rPr lang="en-GB" sz="1100">
              <a:solidFill>
                <a:srgbClr val="000000"/>
              </a:solidFill>
              <a:effectLst/>
              <a:latin typeface="Calibri" panose="020F0502020204030204" pitchFamily="34" charset="0"/>
              <a:ea typeface="Times New Roman"/>
            </a:rPr>
            <a:t>The prudent market value of a mortgage is the nominal value of the mortgage capped at 75% of the indexed property valuation.</a:t>
          </a:r>
          <a:endParaRPr lang="en-IE" sz="1100">
            <a:effectLst/>
            <a:latin typeface="Calibri" panose="020F0502020204030204" pitchFamily="34" charset="0"/>
            <a:ea typeface="Times New Roman"/>
          </a:endParaRPr>
        </a:p>
      </xdr:txBody>
    </xdr:sp>
    <xdr:clientData/>
  </xdr:twoCellAnchor>
  <xdr:twoCellAnchor>
    <xdr:from>
      <xdr:col>2</xdr:col>
      <xdr:colOff>0</xdr:colOff>
      <xdr:row>329</xdr:row>
      <xdr:rowOff>40822</xdr:rowOff>
    </xdr:from>
    <xdr:to>
      <xdr:col>5</xdr:col>
      <xdr:colOff>1840366</xdr:colOff>
      <xdr:row>329</xdr:row>
      <xdr:rowOff>149679</xdr:rowOff>
    </xdr:to>
    <xdr:sp macro="" textlink="">
      <xdr:nvSpPr>
        <xdr:cNvPr id="9" name="Rectangle 8"/>
        <xdr:cNvSpPr/>
      </xdr:nvSpPr>
      <xdr:spPr>
        <a:xfrm>
          <a:off x="4933950" y="33711697"/>
          <a:ext cx="7831591" cy="108857"/>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Bef>
              <a:spcPts val="300"/>
            </a:spcBef>
            <a:spcAft>
              <a:spcPts val="0"/>
            </a:spcAft>
          </a:pPr>
          <a:endParaRPr lang="en-GB" sz="1100">
            <a:solidFill>
              <a:srgbClr val="000000"/>
            </a:solidFill>
            <a:effectLst/>
            <a:ea typeface="Times New Roman"/>
          </a:endParaRPr>
        </a:p>
        <a:p>
          <a:pPr>
            <a:spcBef>
              <a:spcPts val="300"/>
            </a:spcBef>
            <a:spcAft>
              <a:spcPts val="0"/>
            </a:spcAft>
          </a:pPr>
          <a:endParaRPr lang="en-GB" sz="1100">
            <a:solidFill>
              <a:srgbClr val="000000"/>
            </a:solidFill>
            <a:effectLst/>
            <a:ea typeface="Times New Roman"/>
          </a:endParaRPr>
        </a:p>
        <a:p>
          <a:pPr>
            <a:spcBef>
              <a:spcPts val="300"/>
            </a:spcBef>
            <a:spcAft>
              <a:spcPts val="0"/>
            </a:spcAft>
          </a:pPr>
          <a:r>
            <a:rPr lang="en-GB" sz="1100">
              <a:solidFill>
                <a:srgbClr val="000000"/>
              </a:solidFill>
              <a:effectLst/>
              <a:ea typeface="Times New Roman"/>
            </a:rPr>
            <a:t>The cover pool size is the aggregate of the mortgage account balance plus the substitution assets.</a:t>
          </a:r>
          <a:endParaRPr lang="en-IE" sz="1100">
            <a:effectLst/>
            <a:latin typeface="Times New Roman"/>
            <a:ea typeface="Times New Roman"/>
          </a:endParaRPr>
        </a:p>
      </xdr:txBody>
    </xdr:sp>
    <xdr:clientData/>
  </xdr:twoCellAnchor>
  <xdr:twoCellAnchor>
    <xdr:from>
      <xdr:col>2</xdr:col>
      <xdr:colOff>0</xdr:colOff>
      <xdr:row>331</xdr:row>
      <xdr:rowOff>0</xdr:rowOff>
    </xdr:from>
    <xdr:to>
      <xdr:col>5</xdr:col>
      <xdr:colOff>1852272</xdr:colOff>
      <xdr:row>332</xdr:row>
      <xdr:rowOff>13607</xdr:rowOff>
    </xdr:to>
    <xdr:sp macro="" textlink="">
      <xdr:nvSpPr>
        <xdr:cNvPr id="10" name="Rectangle 9"/>
        <xdr:cNvSpPr/>
      </xdr:nvSpPr>
      <xdr:spPr>
        <a:xfrm>
          <a:off x="4933950" y="34690050"/>
          <a:ext cx="7843497" cy="499382"/>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b" anchorCtr="0" forceAA="0" compatLnSpc="1">
          <a:prstTxWarp prst="textNoShape">
            <a:avLst/>
          </a:prstTxWarp>
          <a:noAutofit/>
        </a:bodyPr>
        <a:lstStyle/>
        <a:p>
          <a:pPr algn="l">
            <a:spcBef>
              <a:spcPts val="300"/>
            </a:spcBef>
            <a:spcAft>
              <a:spcPts val="0"/>
            </a:spcAft>
          </a:pPr>
          <a:r>
            <a:rPr lang="en-GB" sz="1100">
              <a:solidFill>
                <a:srgbClr val="000000"/>
              </a:solidFill>
              <a:effectLst/>
              <a:ea typeface="Times New Roman"/>
            </a:rPr>
            <a:t>3% required under the ACS legislation.</a:t>
          </a:r>
        </a:p>
      </xdr:txBody>
    </xdr:sp>
    <xdr:clientData/>
  </xdr:twoCellAnchor>
  <xdr:twoCellAnchor>
    <xdr:from>
      <xdr:col>2</xdr:col>
      <xdr:colOff>0</xdr:colOff>
      <xdr:row>332</xdr:row>
      <xdr:rowOff>0</xdr:rowOff>
    </xdr:from>
    <xdr:to>
      <xdr:col>5</xdr:col>
      <xdr:colOff>1852272</xdr:colOff>
      <xdr:row>333</xdr:row>
      <xdr:rowOff>68036</xdr:rowOff>
    </xdr:to>
    <xdr:sp macro="" textlink="">
      <xdr:nvSpPr>
        <xdr:cNvPr id="11" name="Rectangle 10"/>
        <xdr:cNvSpPr/>
      </xdr:nvSpPr>
      <xdr:spPr>
        <a:xfrm>
          <a:off x="4933950" y="35175825"/>
          <a:ext cx="7843497" cy="668111"/>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b" anchorCtr="0" forceAA="0" compatLnSpc="1">
          <a:prstTxWarp prst="textNoShape">
            <a:avLst/>
          </a:prstTxWarp>
          <a:noAutofit/>
        </a:bodyPr>
        <a:lstStyle/>
        <a:p>
          <a:pPr algn="l">
            <a:spcBef>
              <a:spcPts val="300"/>
            </a:spcBef>
            <a:spcAft>
              <a:spcPts val="0"/>
            </a:spcAft>
          </a:pPr>
          <a:endParaRPr lang="en-GB" sz="1100">
            <a:solidFill>
              <a:srgbClr val="000000"/>
            </a:solidFill>
            <a:effectLst/>
            <a:ea typeface="Times New Roman"/>
          </a:endParaRPr>
        </a:p>
        <a:p>
          <a:pPr algn="l">
            <a:spcBef>
              <a:spcPts val="300"/>
            </a:spcBef>
            <a:spcAft>
              <a:spcPts val="0"/>
            </a:spcAft>
          </a:pPr>
          <a:r>
            <a:rPr lang="en-GB" sz="1100">
              <a:solidFill>
                <a:srgbClr val="000000"/>
              </a:solidFill>
              <a:effectLst/>
              <a:latin typeface="Calibri" panose="020F0502020204030204" pitchFamily="34" charset="0"/>
              <a:ea typeface="BatangChe" panose="02030609000101010101" pitchFamily="49" charset="-127"/>
            </a:rPr>
            <a:t>Calculated as</a:t>
          </a:r>
          <a:r>
            <a:rPr lang="en-GB" sz="1100" baseline="0">
              <a:solidFill>
                <a:srgbClr val="000000"/>
              </a:solidFill>
              <a:effectLst/>
              <a:latin typeface="Calibri" panose="020F0502020204030204" pitchFamily="34" charset="0"/>
              <a:ea typeface="BatangChe" panose="02030609000101010101" pitchFamily="49" charset="-127"/>
            </a:rPr>
            <a:t> [ (</a:t>
          </a:r>
          <a:r>
            <a:rPr lang="en-GB" sz="1100">
              <a:solidFill>
                <a:srgbClr val="000000"/>
              </a:solidFill>
              <a:effectLst/>
              <a:latin typeface="Calibri" panose="020F0502020204030204" pitchFamily="34" charset="0"/>
              <a:ea typeface="BatangChe" panose="02030609000101010101" pitchFamily="49" charset="-127"/>
            </a:rPr>
            <a:t>prudent market value of the mortgages plus the substitution assets</a:t>
          </a:r>
          <a:r>
            <a:rPr lang="en-GB" sz="1100" baseline="0">
              <a:solidFill>
                <a:srgbClr val="000000"/>
              </a:solidFill>
              <a:effectLst/>
              <a:latin typeface="Calibri" panose="020F0502020204030204" pitchFamily="34" charset="0"/>
              <a:ea typeface="BatangChe" panose="02030609000101010101" pitchFamily="49" charset="-127"/>
            </a:rPr>
            <a:t> (ca</a:t>
          </a:r>
          <a:r>
            <a:rPr lang="en-GB" sz="1100">
              <a:solidFill>
                <a:srgbClr val="000000"/>
              </a:solidFill>
              <a:effectLst/>
              <a:latin typeface="Calibri" panose="020F0502020204030204" pitchFamily="34" charset="0"/>
              <a:ea typeface="BatangChe" panose="02030609000101010101" pitchFamily="49" charset="-127"/>
            </a:rPr>
            <a:t>pped at 15% of the bonds in issue) ) </a:t>
          </a:r>
          <a:r>
            <a:rPr lang="en-GB" sz="1100" baseline="0">
              <a:solidFill>
                <a:srgbClr val="000000"/>
              </a:solidFill>
              <a:effectLst/>
              <a:latin typeface="Calibri" panose="020F0502020204030204" pitchFamily="34" charset="0"/>
              <a:ea typeface="BatangChe" panose="02030609000101010101" pitchFamily="49" charset="-127"/>
            </a:rPr>
            <a:t>divided by the bonds in issue  ] less 100%.           </a:t>
          </a:r>
          <a:endParaRPr lang="en-IE" sz="1100">
            <a:effectLst/>
            <a:latin typeface="Calibri" panose="020F0502020204030204" pitchFamily="34" charset="0"/>
            <a:ea typeface="BatangChe" panose="02030609000101010101" pitchFamily="49" charset="-127"/>
          </a:endParaRPr>
        </a:p>
      </xdr:txBody>
    </xdr:sp>
    <xdr:clientData/>
  </xdr:twoCellAnchor>
  <xdr:twoCellAnchor>
    <xdr:from>
      <xdr:col>2</xdr:col>
      <xdr:colOff>0</xdr:colOff>
      <xdr:row>333</xdr:row>
      <xdr:rowOff>0</xdr:rowOff>
    </xdr:from>
    <xdr:to>
      <xdr:col>5</xdr:col>
      <xdr:colOff>1852272</xdr:colOff>
      <xdr:row>334</xdr:row>
      <xdr:rowOff>52729</xdr:rowOff>
    </xdr:to>
    <xdr:sp macro="" textlink="">
      <xdr:nvSpPr>
        <xdr:cNvPr id="12" name="Rectangle 11"/>
        <xdr:cNvSpPr/>
      </xdr:nvSpPr>
      <xdr:spPr>
        <a:xfrm>
          <a:off x="4933950" y="35775900"/>
          <a:ext cx="7843497" cy="652804"/>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Bef>
              <a:spcPts val="300"/>
            </a:spcBef>
            <a:spcAft>
              <a:spcPts val="0"/>
            </a:spcAft>
          </a:pPr>
          <a:endParaRPr lang="en-GB" sz="1100" baseline="0">
            <a:solidFill>
              <a:srgbClr val="000000"/>
            </a:solidFill>
            <a:effectLst/>
            <a:ea typeface="Times New Roman"/>
          </a:endParaRPr>
        </a:p>
        <a:p>
          <a:pPr algn="l">
            <a:spcBef>
              <a:spcPts val="300"/>
            </a:spcBef>
            <a:spcAft>
              <a:spcPts val="0"/>
            </a:spcAft>
          </a:pPr>
          <a:r>
            <a:rPr lang="en-GB" sz="1100" baseline="0">
              <a:solidFill>
                <a:srgbClr val="000000"/>
              </a:solidFill>
              <a:effectLst/>
              <a:ea typeface="Times New Roman"/>
            </a:rPr>
            <a:t>Condition 11 of the securities requires the issuer to maintain  contractual overcollateralisation of the pool with respect to mortgage covered securities in issue at any time for so long as the securities  are outstanding at a minimum  level of 105 per cent, reported as 5%.</a:t>
          </a:r>
        </a:p>
        <a:p>
          <a:pPr algn="l">
            <a:spcBef>
              <a:spcPts val="300"/>
            </a:spcBef>
            <a:spcAft>
              <a:spcPts val="0"/>
            </a:spcAft>
          </a:pPr>
          <a:endParaRPr lang="en-IE" sz="1100">
            <a:effectLst/>
            <a:latin typeface="Times New Roman"/>
            <a:ea typeface="Times New Roman"/>
          </a:endParaRPr>
        </a:p>
      </xdr:txBody>
    </xdr:sp>
    <xdr:clientData/>
  </xdr:twoCellAnchor>
  <xdr:twoCellAnchor>
    <xdr:from>
      <xdr:col>2</xdr:col>
      <xdr:colOff>0</xdr:colOff>
      <xdr:row>334</xdr:row>
      <xdr:rowOff>0</xdr:rowOff>
    </xdr:from>
    <xdr:to>
      <xdr:col>5</xdr:col>
      <xdr:colOff>1864179</xdr:colOff>
      <xdr:row>335</xdr:row>
      <xdr:rowOff>149679</xdr:rowOff>
    </xdr:to>
    <xdr:sp macro="" textlink="">
      <xdr:nvSpPr>
        <xdr:cNvPr id="13" name="Rectangle 12"/>
        <xdr:cNvSpPr/>
      </xdr:nvSpPr>
      <xdr:spPr>
        <a:xfrm>
          <a:off x="4933950" y="36375975"/>
          <a:ext cx="7855404" cy="438150"/>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endParaRPr lang="en-GB" sz="1100">
            <a:solidFill>
              <a:srgbClr val="000000"/>
            </a:solidFill>
            <a:effectLst/>
            <a:ea typeface="Times New Roman"/>
          </a:endParaRPr>
        </a:p>
        <a:p>
          <a:pPr algn="l">
            <a:spcAft>
              <a:spcPts val="0"/>
            </a:spcAft>
          </a:pPr>
          <a:r>
            <a:rPr lang="en-GB" sz="1100">
              <a:solidFill>
                <a:srgbClr val="000000"/>
              </a:solidFill>
              <a:effectLst/>
              <a:ea typeface="Times New Roman"/>
            </a:rPr>
            <a:t>The contractual cover pool amortisation profile</a:t>
          </a:r>
          <a:r>
            <a:rPr lang="en-GB" sz="1100" baseline="0">
              <a:solidFill>
                <a:srgbClr val="000000"/>
              </a:solidFill>
              <a:effectLst/>
              <a:ea typeface="Times New Roman"/>
            </a:rPr>
            <a:t> is based on the nominal value of the mortgage account balance plus the substitution assets.</a:t>
          </a:r>
          <a:endParaRPr lang="en-IE" sz="1100">
            <a:effectLst/>
            <a:latin typeface="Times New Roman"/>
            <a:ea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www.coveredbondlabel.com/issuer/18/"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bankofireland.com/about-bank-of-ireland/investor-relations/debt-investors/" TargetMode="External"/><Relationship Id="rId5" Type="http://schemas.openxmlformats.org/officeDocument/2006/relationships/hyperlink" Target="https://www.coveredbondlabel.com/issuer/18/" TargetMode="External"/><Relationship Id="rId10" Type="http://schemas.openxmlformats.org/officeDocument/2006/relationships/vmlDrawing" Target="../drawings/vmlDrawing3.vml"/><Relationship Id="rId4" Type="http://schemas.openxmlformats.org/officeDocument/2006/relationships/hyperlink" Target="mailto:ray.lawless@boi.com" TargetMode="External"/><Relationship Id="rId9"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7"/>
  <sheetViews>
    <sheetView tabSelected="1" zoomScale="80" zoomScaleNormal="80" workbookViewId="0">
      <selection activeCell="L23" sqref="L23"/>
    </sheetView>
  </sheetViews>
  <sheetFormatPr defaultRowHeight="15" x14ac:dyDescent="0.25"/>
  <cols>
    <col min="1" max="1" width="9.140625" style="2"/>
    <col min="2" max="7" width="12.42578125" style="2" customWidth="1"/>
    <col min="8" max="8" width="17.5703125" style="2" customWidth="1"/>
    <col min="9"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t="s">
        <v>1358</v>
      </c>
      <c r="F7" s="12" t="s">
        <v>627</v>
      </c>
      <c r="G7" s="7"/>
      <c r="H7" s="7"/>
      <c r="I7" s="7"/>
      <c r="J7" s="8"/>
    </row>
    <row r="8" spans="2:10" ht="26.25" x14ac:dyDescent="0.25">
      <c r="B8" s="6"/>
      <c r="C8" s="7"/>
      <c r="D8" s="7"/>
      <c r="E8" s="7"/>
      <c r="F8" s="12" t="s">
        <v>1359</v>
      </c>
      <c r="G8" s="7"/>
      <c r="H8" s="7"/>
      <c r="I8" s="7"/>
      <c r="J8" s="8"/>
    </row>
    <row r="9" spans="2:10" ht="21" x14ac:dyDescent="0.25">
      <c r="B9" s="6"/>
      <c r="C9" s="7"/>
      <c r="D9" s="7"/>
      <c r="E9" s="7"/>
      <c r="F9" s="13" t="s">
        <v>1482</v>
      </c>
      <c r="G9" s="7"/>
      <c r="H9" s="7"/>
      <c r="I9" s="7"/>
      <c r="J9" s="8"/>
    </row>
    <row r="10" spans="2:10" ht="21" x14ac:dyDescent="0.25">
      <c r="B10" s="6"/>
      <c r="C10" s="7"/>
      <c r="D10" s="7"/>
      <c r="E10" s="7"/>
      <c r="F10" s="13" t="s">
        <v>1483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58" t="s">
        <v>15</v>
      </c>
      <c r="E24" s="459" t="s">
        <v>16</v>
      </c>
      <c r="F24" s="459"/>
      <c r="G24" s="459"/>
      <c r="H24" s="459"/>
      <c r="I24" s="7"/>
      <c r="J24" s="8"/>
    </row>
    <row r="25" spans="2:10" x14ac:dyDescent="0.25">
      <c r="B25" s="6"/>
      <c r="C25" s="7"/>
      <c r="D25" s="7"/>
      <c r="E25" s="16"/>
      <c r="F25" s="16"/>
      <c r="G25" s="16"/>
      <c r="H25" s="7"/>
      <c r="I25" s="7"/>
      <c r="J25" s="8"/>
    </row>
    <row r="26" spans="2:10" x14ac:dyDescent="0.25">
      <c r="B26" s="6"/>
      <c r="C26" s="7"/>
      <c r="D26" s="458" t="s">
        <v>17</v>
      </c>
      <c r="E26" s="459"/>
      <c r="F26" s="459"/>
      <c r="G26" s="459"/>
      <c r="H26" s="459"/>
      <c r="I26" s="7"/>
      <c r="J26" s="8"/>
    </row>
    <row r="27" spans="2:10" x14ac:dyDescent="0.25">
      <c r="B27" s="6"/>
      <c r="C27" s="7"/>
      <c r="D27" s="17"/>
      <c r="E27" s="17"/>
      <c r="F27" s="17"/>
      <c r="G27" s="17"/>
      <c r="H27" s="17"/>
      <c r="I27" s="7"/>
      <c r="J27" s="8"/>
    </row>
    <row r="28" spans="2:10" x14ac:dyDescent="0.25">
      <c r="B28" s="6"/>
      <c r="C28" s="7"/>
      <c r="D28" s="17"/>
      <c r="E28" s="17"/>
      <c r="F28" s="17"/>
      <c r="G28" s="17"/>
      <c r="H28" s="17"/>
      <c r="I28" s="7"/>
      <c r="J28" s="8"/>
    </row>
    <row r="29" spans="2:10" x14ac:dyDescent="0.25">
      <c r="B29" s="6"/>
      <c r="C29" s="7"/>
      <c r="D29" s="458" t="s">
        <v>18</v>
      </c>
      <c r="E29" s="459" t="s">
        <v>16</v>
      </c>
      <c r="F29" s="459"/>
      <c r="G29" s="459"/>
      <c r="H29" s="459"/>
      <c r="I29" s="7"/>
      <c r="J29" s="8"/>
    </row>
    <row r="30" spans="2:10" x14ac:dyDescent="0.25">
      <c r="B30" s="6"/>
      <c r="C30" s="7"/>
      <c r="D30" s="16"/>
      <c r="E30" s="16"/>
      <c r="F30" s="16"/>
      <c r="G30" s="16"/>
      <c r="H30" s="16"/>
      <c r="I30" s="7"/>
      <c r="J30" s="8"/>
    </row>
    <row r="31" spans="2:10" x14ac:dyDescent="0.25">
      <c r="B31" s="6"/>
      <c r="C31" s="7"/>
      <c r="D31" s="458" t="s">
        <v>19</v>
      </c>
      <c r="E31" s="459" t="s">
        <v>16</v>
      </c>
      <c r="F31" s="459"/>
      <c r="G31" s="459"/>
      <c r="H31" s="459"/>
      <c r="I31" s="7"/>
      <c r="J31" s="8"/>
    </row>
    <row r="32" spans="2:10" x14ac:dyDescent="0.25">
      <c r="B32" s="6"/>
      <c r="C32" s="7"/>
      <c r="D32" s="7"/>
      <c r="E32" s="7"/>
      <c r="F32" s="7"/>
      <c r="G32" s="7"/>
      <c r="H32" s="7"/>
      <c r="I32" s="7"/>
      <c r="J32" s="8"/>
    </row>
    <row r="33" spans="2:10" x14ac:dyDescent="0.25">
      <c r="B33" s="6"/>
      <c r="C33" s="7"/>
      <c r="D33" s="456" t="s">
        <v>20</v>
      </c>
      <c r="E33" s="457"/>
      <c r="F33" s="457"/>
      <c r="G33" s="457"/>
      <c r="H33" s="457"/>
      <c r="I33" s="7"/>
      <c r="J33" s="8"/>
    </row>
    <row r="34" spans="2:10" x14ac:dyDescent="0.25">
      <c r="B34" s="6"/>
      <c r="C34" s="7"/>
      <c r="D34" s="7"/>
      <c r="E34" s="7"/>
      <c r="F34" s="15"/>
      <c r="G34" s="7"/>
      <c r="H34" s="7"/>
      <c r="I34" s="7"/>
      <c r="J34" s="8"/>
    </row>
    <row r="35" spans="2:10" x14ac:dyDescent="0.25">
      <c r="B35" s="6"/>
      <c r="C35" s="7"/>
      <c r="D35" s="456" t="s">
        <v>1357</v>
      </c>
      <c r="E35" s="457"/>
      <c r="F35" s="457"/>
      <c r="G35" s="457"/>
      <c r="H35" s="457"/>
      <c r="I35" s="7"/>
      <c r="J35" s="8"/>
    </row>
    <row r="36" spans="2:10" x14ac:dyDescent="0.25">
      <c r="B36" s="6"/>
      <c r="C36" s="7"/>
      <c r="D36" s="147"/>
      <c r="E36" s="147"/>
      <c r="F36" s="147"/>
      <c r="G36" s="147"/>
      <c r="H36" s="147"/>
      <c r="I36" s="7"/>
      <c r="J36" s="8"/>
    </row>
    <row r="37" spans="2:10" ht="15.75" thickBot="1" x14ac:dyDescent="0.3">
      <c r="B37" s="18"/>
      <c r="C37" s="19"/>
      <c r="D37" s="19"/>
      <c r="E37" s="19"/>
      <c r="F37" s="19"/>
      <c r="G37" s="19"/>
      <c r="H37" s="19"/>
      <c r="I37" s="19"/>
      <c r="J37" s="20"/>
    </row>
  </sheetData>
  <mergeCells count="6">
    <mergeCell ref="D35:H35"/>
    <mergeCell ref="D33:H33"/>
    <mergeCell ref="D24:H24"/>
    <mergeCell ref="D26:H26"/>
    <mergeCell ref="D29:H29"/>
    <mergeCell ref="D31:H31"/>
  </mergeCells>
  <hyperlinks>
    <hyperlink ref="D24:H24" location="'A. HTT General'!A1" display="Tab A: HTT General"/>
    <hyperlink ref="D26:H26" location="'B1. HTT Mortgage Assets'!A1" display="Worksheet B1: HTT Mortgage Assets"/>
    <hyperlink ref="D29:H29" location="'C. HTT Harmonised Glossary'!A1" display="Worksheet C: HTT Harmonised Glossary"/>
    <hyperlink ref="D31:H31"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C1" zoomScale="80" zoomScaleNormal="80" workbookViewId="0">
      <selection activeCell="C1" sqref="C1"/>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21</v>
      </c>
      <c r="G5" s="10"/>
      <c r="I5" s="10"/>
      <c r="J5" s="8"/>
    </row>
    <row r="6" spans="1:10" x14ac:dyDescent="0.25">
      <c r="B6" s="6"/>
      <c r="C6" s="7"/>
      <c r="D6" s="7"/>
      <c r="E6" s="11"/>
      <c r="F6" s="11"/>
      <c r="G6" s="11"/>
      <c r="I6" s="11"/>
      <c r="J6" s="8"/>
    </row>
    <row r="7" spans="1:10" ht="26.25" x14ac:dyDescent="0.25">
      <c r="B7" s="6"/>
      <c r="C7" s="7"/>
      <c r="D7" s="7"/>
      <c r="E7" s="12"/>
      <c r="F7" s="12" t="s">
        <v>22</v>
      </c>
      <c r="G7" s="12"/>
      <c r="I7" s="12"/>
      <c r="J7" s="8"/>
    </row>
    <row r="8" spans="1:10" ht="26.25" x14ac:dyDescent="0.25">
      <c r="B8" s="6"/>
      <c r="C8" s="7"/>
      <c r="D8" s="7"/>
      <c r="E8" s="7"/>
      <c r="F8" s="12"/>
      <c r="G8" s="12"/>
      <c r="H8" s="12"/>
      <c r="I8" s="12"/>
      <c r="J8" s="8"/>
    </row>
    <row r="9" spans="1:10" x14ac:dyDescent="0.25">
      <c r="B9" s="6"/>
      <c r="C9" s="22" t="s">
        <v>23</v>
      </c>
      <c r="D9" s="7"/>
      <c r="E9" s="7"/>
      <c r="F9" s="7"/>
      <c r="G9" s="7"/>
      <c r="H9" s="7"/>
      <c r="I9" s="7"/>
      <c r="J9" s="8"/>
    </row>
    <row r="10" spans="1:10" x14ac:dyDescent="0.25">
      <c r="B10" s="6"/>
      <c r="C10" s="22" t="s">
        <v>24</v>
      </c>
      <c r="D10" s="7"/>
      <c r="E10" s="7"/>
      <c r="F10" s="7"/>
      <c r="G10" s="7"/>
      <c r="H10" s="7"/>
      <c r="I10" s="7"/>
      <c r="J10" s="8"/>
    </row>
    <row r="11" spans="1:10" x14ac:dyDescent="0.25">
      <c r="B11" s="6"/>
      <c r="C11" s="22"/>
      <c r="D11" s="22" t="s">
        <v>25</v>
      </c>
      <c r="E11" s="7"/>
      <c r="F11" s="7"/>
      <c r="G11" s="7"/>
      <c r="H11" s="7"/>
      <c r="I11" s="7"/>
      <c r="J11" s="8"/>
    </row>
    <row r="12" spans="1:10" x14ac:dyDescent="0.25">
      <c r="B12" s="6"/>
      <c r="C12" s="22"/>
      <c r="D12" s="22" t="s">
        <v>26</v>
      </c>
      <c r="E12" s="7"/>
      <c r="F12" s="7"/>
      <c r="G12" s="7"/>
      <c r="H12" s="7"/>
      <c r="I12" s="7"/>
      <c r="J12" s="8"/>
    </row>
    <row r="13" spans="1:10" x14ac:dyDescent="0.25">
      <c r="B13" s="6"/>
      <c r="C13" s="22"/>
      <c r="D13" s="23" t="s">
        <v>27</v>
      </c>
      <c r="E13" s="7"/>
      <c r="F13" s="7"/>
      <c r="G13" s="7"/>
      <c r="H13" s="7"/>
      <c r="I13" s="7"/>
      <c r="J13" s="8"/>
    </row>
    <row r="14" spans="1:10" x14ac:dyDescent="0.25">
      <c r="B14" s="6"/>
      <c r="C14" s="22"/>
      <c r="D14" s="23" t="s">
        <v>28</v>
      </c>
      <c r="E14" s="7"/>
      <c r="F14" s="7"/>
      <c r="G14" s="7"/>
      <c r="H14" s="7"/>
      <c r="I14" s="7"/>
      <c r="J14" s="8"/>
    </row>
    <row r="15" spans="1:10" s="2" customFormat="1" x14ac:dyDescent="0.25">
      <c r="B15" s="6"/>
      <c r="C15" s="22"/>
      <c r="D15" s="23" t="s">
        <v>29</v>
      </c>
      <c r="E15" s="24"/>
      <c r="F15" s="24"/>
      <c r="G15" s="24"/>
      <c r="H15" s="24"/>
      <c r="I15" s="24"/>
      <c r="J15" s="25"/>
    </row>
    <row r="16" spans="1:10" s="2" customFormat="1" x14ac:dyDescent="0.25">
      <c r="B16" s="26"/>
      <c r="C16" s="22" t="s">
        <v>30</v>
      </c>
      <c r="D16" s="22"/>
      <c r="E16" s="22"/>
      <c r="F16" s="22"/>
      <c r="G16" s="22"/>
      <c r="H16" s="22"/>
      <c r="I16" s="22"/>
      <c r="J16" s="27"/>
    </row>
    <row r="17" spans="2:20" s="2" customFormat="1" x14ac:dyDescent="0.25">
      <c r="B17" s="6"/>
      <c r="C17" s="22" t="s">
        <v>31</v>
      </c>
      <c r="D17" s="23"/>
      <c r="E17" s="24"/>
      <c r="F17" s="28"/>
      <c r="G17" s="28"/>
      <c r="H17" s="28"/>
      <c r="I17" s="28"/>
      <c r="J17" s="8"/>
    </row>
    <row r="18" spans="2:20" s="2" customFormat="1" x14ac:dyDescent="0.25">
      <c r="B18" s="6"/>
      <c r="C18" s="22"/>
      <c r="D18" s="23" t="s">
        <v>32</v>
      </c>
      <c r="E18" s="24"/>
      <c r="F18" s="28"/>
      <c r="G18" s="28"/>
      <c r="H18" s="28"/>
      <c r="I18" s="28"/>
      <c r="J18" s="8"/>
    </row>
    <row r="19" spans="2:20" s="2" customFormat="1" x14ac:dyDescent="0.25">
      <c r="B19" s="6"/>
      <c r="C19" s="22"/>
      <c r="D19" s="23" t="s">
        <v>33</v>
      </c>
      <c r="E19" s="24"/>
      <c r="F19" s="28"/>
      <c r="G19" s="28"/>
      <c r="H19" s="28"/>
      <c r="I19" s="28"/>
      <c r="J19" s="8"/>
    </row>
    <row r="20" spans="2:20" s="29" customFormat="1" x14ac:dyDescent="0.25">
      <c r="B20" s="30"/>
      <c r="C20" s="23" t="s">
        <v>34</v>
      </c>
      <c r="D20" s="7"/>
      <c r="E20" s="24"/>
      <c r="F20" s="31"/>
      <c r="G20" s="31"/>
      <c r="H20" s="31"/>
      <c r="I20" s="31"/>
      <c r="J20" s="25"/>
    </row>
    <row r="21" spans="2:20" s="2" customFormat="1" x14ac:dyDescent="0.25">
      <c r="B21" s="6"/>
      <c r="C21" s="22"/>
      <c r="D21" s="22" t="s">
        <v>35</v>
      </c>
      <c r="E21" s="7"/>
      <c r="F21" s="14"/>
      <c r="G21" s="14"/>
      <c r="H21" s="14"/>
      <c r="I21" s="14"/>
      <c r="J21" s="8"/>
    </row>
    <row r="22" spans="2:20" s="2" customFormat="1" x14ac:dyDescent="0.25">
      <c r="B22" s="6"/>
      <c r="C22" s="23" t="s">
        <v>36</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37</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38</v>
      </c>
      <c r="D36" s="7"/>
      <c r="E36" s="7"/>
      <c r="F36" s="11"/>
      <c r="G36" s="7" t="s">
        <v>39</v>
      </c>
      <c r="H36" s="11"/>
      <c r="I36" s="11"/>
      <c r="J36" s="8"/>
      <c r="S36" s="2"/>
      <c r="T36" s="2"/>
    </row>
    <row r="37" spans="2:20" x14ac:dyDescent="0.25">
      <c r="B37" s="6"/>
      <c r="C37" s="7" t="s">
        <v>40</v>
      </c>
      <c r="D37" s="7"/>
      <c r="E37" s="7"/>
      <c r="F37" s="11"/>
      <c r="G37" s="7" t="s">
        <v>41</v>
      </c>
      <c r="H37" s="11"/>
      <c r="I37" s="11"/>
      <c r="J37" s="8"/>
      <c r="S37" s="2"/>
      <c r="T37" s="2"/>
    </row>
    <row r="38" spans="2:20" x14ac:dyDescent="0.25">
      <c r="B38" s="6"/>
      <c r="C38" s="7">
        <v>3</v>
      </c>
      <c r="D38" s="7"/>
      <c r="E38" s="7"/>
      <c r="F38" s="11"/>
      <c r="G38" s="7" t="s">
        <v>42</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60" t="s">
        <v>43</v>
      </c>
      <c r="B1" s="461"/>
      <c r="C1" s="461"/>
    </row>
    <row r="2" spans="1:31" ht="31.5" x14ac:dyDescent="0.5">
      <c r="A2" s="38" t="s">
        <v>22</v>
      </c>
      <c r="B2" s="39"/>
      <c r="C2" s="39"/>
    </row>
    <row r="3" spans="1:31" x14ac:dyDescent="0.25">
      <c r="A3" s="21"/>
    </row>
    <row r="4" spans="1:31" s="46" customFormat="1" ht="18.75" x14ac:dyDescent="0.25">
      <c r="A4" s="42"/>
      <c r="B4" s="43"/>
      <c r="C4" s="44" t="s">
        <v>44</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45</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46</v>
      </c>
      <c r="B6" s="52"/>
      <c r="C6" s="53"/>
    </row>
    <row r="7" spans="1:31" ht="60" x14ac:dyDescent="0.25">
      <c r="A7" s="54"/>
      <c r="B7" s="55" t="s">
        <v>47</v>
      </c>
      <c r="C7" s="56" t="s">
        <v>48</v>
      </c>
    </row>
    <row r="8" spans="1:31" ht="14.45" customHeight="1" x14ac:dyDescent="0.25">
      <c r="A8" s="52" t="s">
        <v>49</v>
      </c>
      <c r="B8" s="52"/>
      <c r="C8" s="53"/>
    </row>
    <row r="9" spans="1:31" ht="30" x14ac:dyDescent="0.25">
      <c r="A9" s="57"/>
      <c r="B9" s="55" t="s">
        <v>50</v>
      </c>
      <c r="C9" s="56" t="s">
        <v>51</v>
      </c>
    </row>
    <row r="10" spans="1:31" ht="14.45" customHeight="1" x14ac:dyDescent="0.25">
      <c r="A10" s="52" t="s">
        <v>52</v>
      </c>
      <c r="B10" s="52"/>
      <c r="C10" s="53"/>
    </row>
    <row r="11" spans="1:31" ht="23.25" customHeight="1" x14ac:dyDescent="0.25">
      <c r="A11" s="57"/>
      <c r="B11" s="55" t="s">
        <v>53</v>
      </c>
      <c r="C11" s="58" t="s">
        <v>54</v>
      </c>
    </row>
    <row r="12" spans="1:31" ht="14.45" customHeight="1" x14ac:dyDescent="0.25">
      <c r="A12" s="52" t="s">
        <v>55</v>
      </c>
      <c r="B12" s="52"/>
      <c r="C12" s="53"/>
    </row>
    <row r="13" spans="1:31" ht="30" x14ac:dyDescent="0.25">
      <c r="A13" s="54"/>
      <c r="B13" s="55" t="s">
        <v>56</v>
      </c>
      <c r="C13" s="56" t="s">
        <v>57</v>
      </c>
    </row>
    <row r="14" spans="1:31" ht="14.45" customHeight="1" x14ac:dyDescent="0.25">
      <c r="A14" s="52" t="s">
        <v>58</v>
      </c>
      <c r="B14" s="52"/>
      <c r="C14" s="53"/>
    </row>
    <row r="15" spans="1:31" ht="38.25" customHeight="1" x14ac:dyDescent="0.25">
      <c r="A15" s="54"/>
      <c r="B15" s="55" t="s">
        <v>59</v>
      </c>
      <c r="C15" s="58" t="s">
        <v>60</v>
      </c>
    </row>
    <row r="16" spans="1:31" ht="14.45" customHeight="1" x14ac:dyDescent="0.25">
      <c r="A16" s="52" t="s">
        <v>61</v>
      </c>
      <c r="B16" s="52"/>
      <c r="C16" s="53"/>
    </row>
    <row r="17" spans="1:31" ht="26.25" customHeight="1" x14ac:dyDescent="0.25">
      <c r="A17" s="54"/>
      <c r="B17" s="55" t="s">
        <v>62</v>
      </c>
      <c r="C17" s="58" t="s">
        <v>63</v>
      </c>
    </row>
    <row r="18" spans="1:31" ht="14.45" customHeight="1" x14ac:dyDescent="0.25">
      <c r="A18" s="52" t="s">
        <v>64</v>
      </c>
      <c r="B18" s="52"/>
      <c r="C18" s="53"/>
    </row>
    <row r="19" spans="1:31" ht="40.5" customHeight="1" x14ac:dyDescent="0.25">
      <c r="A19" s="54"/>
      <c r="B19" s="55" t="s">
        <v>65</v>
      </c>
      <c r="C19" s="56" t="s">
        <v>66</v>
      </c>
      <c r="D19" s="59"/>
    </row>
    <row r="20" spans="1:31" s="51" customFormat="1" ht="18.75" x14ac:dyDescent="0.25">
      <c r="A20" s="47" t="s">
        <v>67</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68</v>
      </c>
      <c r="B21" s="52"/>
      <c r="C21" s="53"/>
    </row>
    <row r="22" spans="1:31" ht="42.6" customHeight="1" x14ac:dyDescent="0.25">
      <c r="A22" s="57"/>
      <c r="B22" s="55" t="s">
        <v>69</v>
      </c>
      <c r="C22" s="56" t="s">
        <v>70</v>
      </c>
    </row>
    <row r="23" spans="1:31" ht="14.45" customHeight="1" x14ac:dyDescent="0.25">
      <c r="A23" s="52" t="s">
        <v>71</v>
      </c>
      <c r="B23" s="52"/>
      <c r="C23" s="53"/>
      <c r="D23" s="59"/>
    </row>
    <row r="24" spans="1:31" ht="30" x14ac:dyDescent="0.25">
      <c r="A24" s="54"/>
      <c r="B24" s="55" t="s">
        <v>72</v>
      </c>
      <c r="C24" s="58" t="s">
        <v>73</v>
      </c>
      <c r="D24" s="59"/>
    </row>
    <row r="25" spans="1:31" ht="14.45" customHeight="1" x14ac:dyDescent="0.25">
      <c r="A25" s="52" t="s">
        <v>74</v>
      </c>
      <c r="B25" s="52"/>
      <c r="C25" s="53"/>
      <c r="D25" s="59"/>
    </row>
    <row r="26" spans="1:31" ht="38.25" customHeight="1" x14ac:dyDescent="0.25">
      <c r="A26" s="54"/>
      <c r="B26" s="55" t="s">
        <v>75</v>
      </c>
      <c r="C26" s="58" t="s">
        <v>76</v>
      </c>
      <c r="D26" s="59"/>
    </row>
    <row r="27" spans="1:31" ht="14.45" customHeight="1" x14ac:dyDescent="0.25">
      <c r="A27" s="52" t="s">
        <v>77</v>
      </c>
      <c r="B27" s="52"/>
      <c r="C27" s="53"/>
    </row>
    <row r="28" spans="1:31" ht="34.5" customHeight="1" x14ac:dyDescent="0.25">
      <c r="A28" s="54"/>
      <c r="B28" s="55" t="s">
        <v>78</v>
      </c>
      <c r="C28" s="58" t="s">
        <v>79</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407"/>
  <sheetViews>
    <sheetView topLeftCell="A291" zoomScale="80" zoomScaleNormal="80" workbookViewId="0">
      <selection activeCell="F217" sqref="F217"/>
    </sheetView>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3" ht="31.5" x14ac:dyDescent="0.25">
      <c r="A1" s="63" t="s">
        <v>80</v>
      </c>
      <c r="B1" s="63"/>
      <c r="C1" s="64"/>
      <c r="D1" s="64"/>
      <c r="E1" s="64"/>
      <c r="F1" s="100"/>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81</v>
      </c>
      <c r="C3" s="69" t="s">
        <v>1384</v>
      </c>
      <c r="D3" s="67"/>
      <c r="E3" s="67"/>
      <c r="F3" s="64"/>
      <c r="G3" s="67"/>
      <c r="H3" s="64"/>
      <c r="L3" s="64"/>
      <c r="M3" s="64"/>
    </row>
    <row r="4" spans="1:13" ht="15.75" thickBot="1" x14ac:dyDescent="0.3">
      <c r="H4" s="64"/>
      <c r="L4" s="64"/>
      <c r="M4" s="64"/>
    </row>
    <row r="5" spans="1:13" ht="18.75" x14ac:dyDescent="0.25">
      <c r="A5" s="70"/>
      <c r="B5" s="71" t="s">
        <v>83</v>
      </c>
      <c r="C5" s="70"/>
      <c r="E5" s="72"/>
      <c r="F5" s="72"/>
      <c r="H5" s="64"/>
      <c r="L5" s="64"/>
      <c r="M5" s="64"/>
    </row>
    <row r="6" spans="1:13" x14ac:dyDescent="0.25">
      <c r="B6" s="74" t="s">
        <v>84</v>
      </c>
      <c r="H6" s="64"/>
      <c r="L6" s="64"/>
      <c r="M6" s="64"/>
    </row>
    <row r="7" spans="1:13" x14ac:dyDescent="0.25">
      <c r="B7" s="73" t="s">
        <v>85</v>
      </c>
      <c r="H7" s="64"/>
      <c r="L7" s="64"/>
      <c r="M7" s="64"/>
    </row>
    <row r="8" spans="1:13" x14ac:dyDescent="0.25">
      <c r="B8" s="73" t="s">
        <v>86</v>
      </c>
      <c r="F8" s="66" t="s">
        <v>87</v>
      </c>
      <c r="H8" s="64"/>
      <c r="L8" s="64"/>
      <c r="M8" s="64"/>
    </row>
    <row r="9" spans="1:13" x14ac:dyDescent="0.25">
      <c r="B9" s="74" t="s">
        <v>88</v>
      </c>
      <c r="H9" s="64"/>
      <c r="L9" s="64"/>
      <c r="M9" s="64"/>
    </row>
    <row r="10" spans="1:13" x14ac:dyDescent="0.25">
      <c r="B10" s="74" t="s">
        <v>89</v>
      </c>
      <c r="H10" s="64"/>
      <c r="L10" s="64"/>
      <c r="M10" s="64"/>
    </row>
    <row r="11" spans="1:13" ht="15.75" thickBot="1" x14ac:dyDescent="0.3">
      <c r="B11" s="75" t="s">
        <v>90</v>
      </c>
      <c r="H11" s="64"/>
      <c r="L11" s="64"/>
      <c r="M11" s="64"/>
    </row>
    <row r="12" spans="1:13" x14ac:dyDescent="0.25">
      <c r="B12" s="76"/>
      <c r="H12" s="64"/>
      <c r="L12" s="64"/>
      <c r="M12" s="64"/>
    </row>
    <row r="13" spans="1:13" ht="37.5" x14ac:dyDescent="0.25">
      <c r="A13" s="77" t="s">
        <v>91</v>
      </c>
      <c r="B13" s="77" t="s">
        <v>84</v>
      </c>
      <c r="C13" s="78"/>
      <c r="D13" s="78"/>
      <c r="E13" s="78"/>
      <c r="F13" s="78"/>
      <c r="G13" s="79"/>
      <c r="H13" s="64"/>
      <c r="L13" s="64"/>
      <c r="M13" s="64"/>
    </row>
    <row r="14" spans="1:13" x14ac:dyDescent="0.25">
      <c r="A14" s="66" t="s">
        <v>92</v>
      </c>
      <c r="B14" s="80" t="s">
        <v>0</v>
      </c>
      <c r="C14" s="66" t="s">
        <v>627</v>
      </c>
      <c r="E14" s="72"/>
      <c r="F14" s="72"/>
      <c r="H14" s="64"/>
      <c r="L14" s="64"/>
      <c r="M14" s="64"/>
    </row>
    <row r="15" spans="1:13" x14ac:dyDescent="0.25">
      <c r="A15" s="66" t="s">
        <v>94</v>
      </c>
      <c r="B15" s="80" t="s">
        <v>95</v>
      </c>
      <c r="C15" s="66" t="s">
        <v>1359</v>
      </c>
      <c r="E15" s="72"/>
      <c r="F15" s="72"/>
      <c r="H15" s="64"/>
      <c r="L15" s="64"/>
      <c r="M15" s="64"/>
    </row>
    <row r="16" spans="1:13" ht="45" x14ac:dyDescent="0.25">
      <c r="A16" s="66" t="s">
        <v>96</v>
      </c>
      <c r="B16" s="80" t="s">
        <v>97</v>
      </c>
      <c r="C16" s="149" t="s">
        <v>1360</v>
      </c>
      <c r="E16" s="72"/>
      <c r="F16" s="72"/>
      <c r="H16" s="64"/>
      <c r="L16" s="64"/>
      <c r="M16" s="64"/>
    </row>
    <row r="17" spans="1:13" x14ac:dyDescent="0.25">
      <c r="A17" s="66" t="s">
        <v>98</v>
      </c>
      <c r="B17" s="80" t="s">
        <v>99</v>
      </c>
      <c r="C17" s="66" t="s">
        <v>1484</v>
      </c>
      <c r="E17" s="72"/>
      <c r="F17" s="72"/>
      <c r="H17" s="64"/>
      <c r="L17" s="64"/>
      <c r="M17" s="64"/>
    </row>
    <row r="18" spans="1:13" outlineLevel="1" x14ac:dyDescent="0.25">
      <c r="A18" s="66" t="s">
        <v>100</v>
      </c>
      <c r="B18" s="81" t="s">
        <v>101</v>
      </c>
      <c r="C18" s="148" t="s">
        <v>1362</v>
      </c>
      <c r="E18" s="72"/>
      <c r="F18" s="72"/>
      <c r="H18" s="64"/>
      <c r="L18" s="64"/>
      <c r="M18" s="64"/>
    </row>
    <row r="19" spans="1:13" outlineLevel="1" x14ac:dyDescent="0.25">
      <c r="A19" s="66" t="s">
        <v>102</v>
      </c>
      <c r="B19" s="81" t="s">
        <v>103</v>
      </c>
      <c r="C19" s="66" t="s">
        <v>1361</v>
      </c>
      <c r="E19" s="72"/>
      <c r="F19" s="72"/>
      <c r="H19" s="64"/>
      <c r="L19" s="64"/>
      <c r="M19" s="64"/>
    </row>
    <row r="20" spans="1:13" hidden="1" outlineLevel="1" x14ac:dyDescent="0.25">
      <c r="A20" s="66" t="s">
        <v>104</v>
      </c>
      <c r="B20" s="81"/>
      <c r="E20" s="72"/>
      <c r="F20" s="72"/>
      <c r="H20" s="64"/>
      <c r="L20" s="64"/>
      <c r="M20" s="64"/>
    </row>
    <row r="21" spans="1:13" hidden="1" outlineLevel="1" x14ac:dyDescent="0.25">
      <c r="A21" s="66" t="s">
        <v>105</v>
      </c>
      <c r="B21" s="81"/>
      <c r="E21" s="72"/>
      <c r="F21" s="72"/>
      <c r="H21" s="64"/>
      <c r="L21" s="64"/>
      <c r="M21" s="64"/>
    </row>
    <row r="22" spans="1:13" hidden="1" outlineLevel="1" x14ac:dyDescent="0.25">
      <c r="A22" s="66" t="s">
        <v>106</v>
      </c>
      <c r="B22" s="81"/>
      <c r="E22" s="72"/>
      <c r="F22" s="72"/>
      <c r="H22" s="64"/>
      <c r="L22" s="64"/>
      <c r="M22" s="64"/>
    </row>
    <row r="23" spans="1:13" hidden="1" outlineLevel="1" x14ac:dyDescent="0.25">
      <c r="A23" s="66" t="s">
        <v>107</v>
      </c>
      <c r="B23" s="81"/>
      <c r="E23" s="72"/>
      <c r="F23" s="72"/>
      <c r="H23" s="64"/>
      <c r="L23" s="64"/>
      <c r="M23" s="64"/>
    </row>
    <row r="24" spans="1:13" hidden="1" outlineLevel="1" x14ac:dyDescent="0.25">
      <c r="A24" s="66" t="s">
        <v>108</v>
      </c>
      <c r="B24" s="81"/>
      <c r="E24" s="72"/>
      <c r="F24" s="72"/>
      <c r="H24" s="64"/>
      <c r="L24" s="64"/>
      <c r="M24" s="64"/>
    </row>
    <row r="25" spans="1:13" hidden="1" outlineLevel="1" x14ac:dyDescent="0.25">
      <c r="A25" s="66" t="s">
        <v>109</v>
      </c>
      <c r="B25" s="81"/>
      <c r="E25" s="72"/>
      <c r="F25" s="72"/>
      <c r="H25" s="64"/>
      <c r="L25" s="64"/>
      <c r="M25" s="64"/>
    </row>
    <row r="26" spans="1:13" ht="18.75" collapsed="1" x14ac:dyDescent="0.25">
      <c r="A26" s="78"/>
      <c r="B26" s="77" t="s">
        <v>85</v>
      </c>
      <c r="C26" s="78"/>
      <c r="D26" s="78"/>
      <c r="E26" s="78"/>
      <c r="F26" s="78"/>
      <c r="G26" s="79"/>
      <c r="H26" s="64"/>
      <c r="L26" s="64"/>
      <c r="M26" s="64"/>
    </row>
    <row r="27" spans="1:13" x14ac:dyDescent="0.25">
      <c r="A27" s="66" t="s">
        <v>110</v>
      </c>
      <c r="B27" s="82" t="s">
        <v>111</v>
      </c>
      <c r="C27" s="66" t="s">
        <v>1363</v>
      </c>
      <c r="D27" s="83"/>
      <c r="E27" s="83"/>
      <c r="F27" s="83"/>
      <c r="H27" s="64"/>
      <c r="L27" s="64"/>
      <c r="M27" s="64"/>
    </row>
    <row r="28" spans="1:13" x14ac:dyDescent="0.25">
      <c r="A28" s="66" t="s">
        <v>112</v>
      </c>
      <c r="B28" s="82" t="s">
        <v>113</v>
      </c>
      <c r="C28" s="66" t="s">
        <v>1363</v>
      </c>
      <c r="D28" s="83"/>
      <c r="E28" s="83"/>
      <c r="F28" s="83"/>
      <c r="H28" s="64"/>
      <c r="L28" s="64"/>
      <c r="M28" s="64"/>
    </row>
    <row r="29" spans="1:13" ht="30" x14ac:dyDescent="0.25">
      <c r="A29" s="66" t="s">
        <v>114</v>
      </c>
      <c r="B29" s="82" t="s">
        <v>115</v>
      </c>
      <c r="C29" s="149" t="s">
        <v>1364</v>
      </c>
      <c r="E29" s="83"/>
      <c r="F29" s="83"/>
      <c r="H29" s="64"/>
      <c r="L29" s="64"/>
      <c r="M29" s="64"/>
    </row>
    <row r="30" spans="1:13" hidden="1" outlineLevel="1" x14ac:dyDescent="0.25">
      <c r="A30" s="66" t="s">
        <v>116</v>
      </c>
      <c r="B30" s="82"/>
      <c r="E30" s="83"/>
      <c r="F30" s="83"/>
      <c r="H30" s="64"/>
      <c r="L30" s="64"/>
      <c r="M30" s="64"/>
    </row>
    <row r="31" spans="1:13" hidden="1" outlineLevel="1" x14ac:dyDescent="0.25">
      <c r="A31" s="66" t="s">
        <v>117</v>
      </c>
      <c r="B31" s="82"/>
      <c r="E31" s="83"/>
      <c r="F31" s="83"/>
      <c r="H31" s="64"/>
      <c r="L31" s="64"/>
      <c r="M31" s="64"/>
    </row>
    <row r="32" spans="1:13" hidden="1" outlineLevel="1" x14ac:dyDescent="0.25">
      <c r="A32" s="66" t="s">
        <v>118</v>
      </c>
      <c r="B32" s="82"/>
      <c r="E32" s="83"/>
      <c r="F32" s="83"/>
      <c r="H32" s="64"/>
      <c r="L32" s="64"/>
      <c r="M32" s="64"/>
    </row>
    <row r="33" spans="1:13" hidden="1" outlineLevel="1" x14ac:dyDescent="0.25">
      <c r="A33" s="66" t="s">
        <v>119</v>
      </c>
      <c r="B33" s="82"/>
      <c r="E33" s="83"/>
      <c r="F33" s="83"/>
      <c r="H33" s="64"/>
      <c r="L33" s="64"/>
      <c r="M33" s="64"/>
    </row>
    <row r="34" spans="1:13" hidden="1" outlineLevel="1" x14ac:dyDescent="0.25">
      <c r="A34" s="66" t="s">
        <v>120</v>
      </c>
      <c r="B34" s="82"/>
      <c r="E34" s="83"/>
      <c r="F34" s="83"/>
      <c r="H34" s="64"/>
      <c r="L34" s="64"/>
      <c r="M34" s="64"/>
    </row>
    <row r="35" spans="1:13" hidden="1" outlineLevel="1" x14ac:dyDescent="0.25">
      <c r="A35" s="66" t="s">
        <v>121</v>
      </c>
      <c r="B35" s="84"/>
      <c r="E35" s="83"/>
      <c r="F35" s="83"/>
      <c r="H35" s="64"/>
      <c r="L35" s="64"/>
      <c r="M35" s="64"/>
    </row>
    <row r="36" spans="1:13" ht="18.75" collapsed="1" x14ac:dyDescent="0.25">
      <c r="A36" s="77"/>
      <c r="B36" s="77" t="s">
        <v>86</v>
      </c>
      <c r="C36" s="77"/>
      <c r="D36" s="78"/>
      <c r="E36" s="78"/>
      <c r="F36" s="78"/>
      <c r="G36" s="79"/>
      <c r="H36" s="64"/>
      <c r="L36" s="64"/>
      <c r="M36" s="64"/>
    </row>
    <row r="37" spans="1:13" ht="15" customHeight="1" x14ac:dyDescent="0.25">
      <c r="A37" s="85"/>
      <c r="B37" s="86" t="s">
        <v>122</v>
      </c>
      <c r="C37" s="85" t="s">
        <v>123</v>
      </c>
      <c r="D37" s="85"/>
      <c r="E37" s="87"/>
      <c r="F37" s="88"/>
      <c r="G37" s="88"/>
      <c r="H37" s="64"/>
      <c r="L37" s="64"/>
      <c r="M37" s="64"/>
    </row>
    <row r="38" spans="1:13" x14ac:dyDescent="0.25">
      <c r="A38" s="66" t="s">
        <v>4</v>
      </c>
      <c r="B38" s="83" t="s">
        <v>1205</v>
      </c>
      <c r="C38" s="92">
        <v>10481</v>
      </c>
      <c r="F38" s="83"/>
      <c r="H38" s="64"/>
      <c r="L38" s="64"/>
      <c r="M38" s="64"/>
    </row>
    <row r="39" spans="1:13" x14ac:dyDescent="0.25">
      <c r="A39" s="66" t="s">
        <v>124</v>
      </c>
      <c r="B39" s="83" t="s">
        <v>125</v>
      </c>
      <c r="C39" s="92">
        <v>6926</v>
      </c>
      <c r="F39" s="83"/>
      <c r="H39" s="64"/>
      <c r="L39" s="64"/>
      <c r="M39" s="64"/>
    </row>
    <row r="40" spans="1:13" outlineLevel="1" x14ac:dyDescent="0.25">
      <c r="A40" s="66" t="s">
        <v>126</v>
      </c>
      <c r="B40" s="83" t="s">
        <v>1366</v>
      </c>
      <c r="C40" s="92">
        <v>10213</v>
      </c>
      <c r="F40" s="83"/>
      <c r="H40" s="64"/>
      <c r="L40" s="64"/>
      <c r="M40" s="64"/>
    </row>
    <row r="41" spans="1:13" hidden="1" outlineLevel="1" x14ac:dyDescent="0.25">
      <c r="A41" s="66" t="s">
        <v>128</v>
      </c>
      <c r="B41" s="89" t="s">
        <v>129</v>
      </c>
      <c r="C41" s="66" t="s">
        <v>1365</v>
      </c>
      <c r="F41" s="83"/>
      <c r="H41" s="64"/>
      <c r="L41" s="64"/>
      <c r="M41" s="64"/>
    </row>
    <row r="42" spans="1:13" hidden="1" outlineLevel="1" x14ac:dyDescent="0.25">
      <c r="A42" s="66" t="s">
        <v>130</v>
      </c>
      <c r="B42" s="83"/>
      <c r="F42" s="83"/>
      <c r="H42" s="64"/>
      <c r="L42" s="64"/>
      <c r="M42" s="64"/>
    </row>
    <row r="43" spans="1:13" hidden="1" outlineLevel="1" x14ac:dyDescent="0.25">
      <c r="A43" s="66" t="s">
        <v>131</v>
      </c>
      <c r="B43" s="83"/>
      <c r="F43" s="83"/>
      <c r="H43" s="64"/>
      <c r="L43" s="64"/>
      <c r="M43" s="64"/>
    </row>
    <row r="44" spans="1:13" ht="15" customHeight="1" collapsed="1" x14ac:dyDescent="0.25">
      <c r="A44" s="85"/>
      <c r="B44" s="86" t="s">
        <v>132</v>
      </c>
      <c r="C44" s="141" t="s">
        <v>1206</v>
      </c>
      <c r="D44" s="85" t="s">
        <v>133</v>
      </c>
      <c r="E44" s="87"/>
      <c r="F44" s="88" t="s">
        <v>134</v>
      </c>
      <c r="G44" s="88" t="s">
        <v>135</v>
      </c>
      <c r="H44" s="64"/>
      <c r="L44" s="64"/>
      <c r="M44" s="64"/>
    </row>
    <row r="45" spans="1:13" x14ac:dyDescent="0.25">
      <c r="A45" s="66" t="s">
        <v>8</v>
      </c>
      <c r="B45" s="90" t="s">
        <v>136</v>
      </c>
      <c r="C45" s="104">
        <v>0.03</v>
      </c>
      <c r="D45" s="104">
        <v>0.47</v>
      </c>
      <c r="F45" s="104">
        <v>0.05</v>
      </c>
      <c r="G45" s="91" t="s">
        <v>1365</v>
      </c>
      <c r="H45" s="64"/>
      <c r="L45" s="64"/>
      <c r="M45" s="64"/>
    </row>
    <row r="46" spans="1:13" hidden="1" outlineLevel="1" x14ac:dyDescent="0.25">
      <c r="A46" s="66" t="s">
        <v>137</v>
      </c>
      <c r="B46" s="81" t="s">
        <v>138</v>
      </c>
      <c r="G46" s="66"/>
      <c r="H46" s="64"/>
      <c r="L46" s="64"/>
      <c r="M46" s="64"/>
    </row>
    <row r="47" spans="1:13" hidden="1" outlineLevel="1" x14ac:dyDescent="0.25">
      <c r="A47" s="66" t="s">
        <v>139</v>
      </c>
      <c r="B47" s="81" t="s">
        <v>140</v>
      </c>
      <c r="G47" s="66"/>
      <c r="H47" s="64"/>
      <c r="L47" s="64"/>
      <c r="M47" s="64"/>
    </row>
    <row r="48" spans="1:13" hidden="1" outlineLevel="1" x14ac:dyDescent="0.25">
      <c r="A48" s="66" t="s">
        <v>141</v>
      </c>
      <c r="B48" s="81"/>
      <c r="G48" s="66"/>
      <c r="H48" s="64"/>
      <c r="L48" s="64"/>
      <c r="M48" s="64"/>
    </row>
    <row r="49" spans="1:13" hidden="1" outlineLevel="1" x14ac:dyDescent="0.25">
      <c r="A49" s="66" t="s">
        <v>142</v>
      </c>
      <c r="B49" s="81"/>
      <c r="G49" s="66"/>
      <c r="H49" s="64"/>
      <c r="L49" s="64"/>
      <c r="M49" s="64"/>
    </row>
    <row r="50" spans="1:13" hidden="1" outlineLevel="1" x14ac:dyDescent="0.25">
      <c r="A50" s="66" t="s">
        <v>143</v>
      </c>
      <c r="B50" s="81"/>
      <c r="G50" s="66"/>
      <c r="H50" s="64"/>
      <c r="L50" s="64"/>
      <c r="M50" s="64"/>
    </row>
    <row r="51" spans="1:13" hidden="1" outlineLevel="1" x14ac:dyDescent="0.25">
      <c r="A51" s="66" t="s">
        <v>144</v>
      </c>
      <c r="B51" s="81"/>
      <c r="G51" s="66"/>
      <c r="H51" s="64"/>
      <c r="L51" s="64"/>
      <c r="M51" s="64"/>
    </row>
    <row r="52" spans="1:13" ht="15" customHeight="1" collapsed="1" x14ac:dyDescent="0.25">
      <c r="A52" s="85"/>
      <c r="B52" s="86" t="s">
        <v>145</v>
      </c>
      <c r="C52" s="85" t="s">
        <v>123</v>
      </c>
      <c r="D52" s="85"/>
      <c r="E52" s="87"/>
      <c r="F52" s="88" t="s">
        <v>146</v>
      </c>
      <c r="G52" s="88"/>
      <c r="H52" s="64"/>
      <c r="L52" s="64"/>
      <c r="M52" s="64"/>
    </row>
    <row r="53" spans="1:13" x14ac:dyDescent="0.25">
      <c r="A53" s="66" t="s">
        <v>147</v>
      </c>
      <c r="B53" s="83" t="s">
        <v>148</v>
      </c>
      <c r="C53" s="92">
        <v>9174</v>
      </c>
      <c r="E53" s="92"/>
      <c r="F53" s="93">
        <f>IF($C$58=0,"",IF(C53="[for completion]","",C53/$C$58))</f>
        <v>0.89826691471653775</v>
      </c>
      <c r="G53" s="93"/>
      <c r="H53" s="64"/>
      <c r="L53" s="64"/>
      <c r="M53" s="64"/>
    </row>
    <row r="54" spans="1:13" x14ac:dyDescent="0.25">
      <c r="A54" s="66" t="s">
        <v>149</v>
      </c>
      <c r="B54" s="83" t="s">
        <v>150</v>
      </c>
      <c r="C54" s="92">
        <v>0</v>
      </c>
      <c r="E54" s="92"/>
      <c r="F54" s="93">
        <f>IF($C$58=0,"",IF(C54="[for completion]","",C54/$C$58))</f>
        <v>0</v>
      </c>
      <c r="G54" s="93"/>
      <c r="H54" s="64"/>
      <c r="L54" s="64"/>
      <c r="M54" s="64"/>
    </row>
    <row r="55" spans="1:13" x14ac:dyDescent="0.25">
      <c r="A55" s="66" t="s">
        <v>151</v>
      </c>
      <c r="B55" s="83" t="s">
        <v>152</v>
      </c>
      <c r="C55" s="92">
        <v>0</v>
      </c>
      <c r="E55" s="92"/>
      <c r="F55" s="93">
        <f>IF($C$58=0,"",IF(C55="[for completion]","",C55/$C$58))</f>
        <v>0</v>
      </c>
      <c r="G55" s="93"/>
      <c r="H55" s="64"/>
      <c r="L55" s="64"/>
      <c r="M55" s="64"/>
    </row>
    <row r="56" spans="1:13" x14ac:dyDescent="0.25">
      <c r="A56" s="66" t="s">
        <v>153</v>
      </c>
      <c r="B56" s="83" t="s">
        <v>154</v>
      </c>
      <c r="C56" s="92">
        <v>1039</v>
      </c>
      <c r="E56" s="92"/>
      <c r="F56" s="93">
        <f>IF($C$58=0,"",IF(C56="[for completion]","",C56/$C$58))</f>
        <v>0.10173308528346225</v>
      </c>
      <c r="G56" s="93"/>
      <c r="H56" s="64"/>
      <c r="L56" s="64"/>
      <c r="M56" s="64"/>
    </row>
    <row r="57" spans="1:13" x14ac:dyDescent="0.25">
      <c r="A57" s="66" t="s">
        <v>155</v>
      </c>
      <c r="B57" s="66" t="s">
        <v>156</v>
      </c>
      <c r="C57" s="92">
        <v>0</v>
      </c>
      <c r="E57" s="92"/>
      <c r="F57" s="93">
        <f>IF($C$58=0,"",IF(C57="[for completion]","",C57/$C$58))</f>
        <v>0</v>
      </c>
      <c r="G57" s="93"/>
      <c r="H57" s="64"/>
      <c r="L57" s="64"/>
      <c r="M57" s="64"/>
    </row>
    <row r="58" spans="1:13" x14ac:dyDescent="0.25">
      <c r="A58" s="66" t="s">
        <v>157</v>
      </c>
      <c r="B58" s="94" t="s">
        <v>158</v>
      </c>
      <c r="C58" s="92">
        <f>SUM(C53:C57)</f>
        <v>10213</v>
      </c>
      <c r="D58" s="92"/>
      <c r="E58" s="92"/>
      <c r="F58" s="418">
        <f>SUM(F53:F57)</f>
        <v>1</v>
      </c>
      <c r="G58" s="93"/>
      <c r="H58" s="64"/>
      <c r="L58" s="64"/>
      <c r="M58" s="64"/>
    </row>
    <row r="59" spans="1:13" hidden="1" outlineLevel="1" x14ac:dyDescent="0.25">
      <c r="A59" s="66" t="s">
        <v>159</v>
      </c>
      <c r="B59" s="96" t="s">
        <v>160</v>
      </c>
      <c r="E59" s="92"/>
      <c r="F59" s="93">
        <f t="shared" ref="F59:F64" si="0">IF($C$58=0,"",IF(C59="[for completion]","",C59/$C$58))</f>
        <v>0</v>
      </c>
      <c r="G59" s="93"/>
      <c r="H59" s="64"/>
      <c r="L59" s="64"/>
      <c r="M59" s="64"/>
    </row>
    <row r="60" spans="1:13" hidden="1" outlineLevel="1" x14ac:dyDescent="0.25">
      <c r="A60" s="66" t="s">
        <v>161</v>
      </c>
      <c r="B60" s="96" t="s">
        <v>160</v>
      </c>
      <c r="E60" s="92"/>
      <c r="F60" s="93">
        <f t="shared" si="0"/>
        <v>0</v>
      </c>
      <c r="G60" s="93"/>
      <c r="H60" s="64"/>
      <c r="L60" s="64"/>
      <c r="M60" s="64"/>
    </row>
    <row r="61" spans="1:13" hidden="1" outlineLevel="1" x14ac:dyDescent="0.25">
      <c r="A61" s="66" t="s">
        <v>162</v>
      </c>
      <c r="B61" s="96" t="s">
        <v>160</v>
      </c>
      <c r="E61" s="92"/>
      <c r="F61" s="93">
        <f t="shared" si="0"/>
        <v>0</v>
      </c>
      <c r="G61" s="93"/>
      <c r="H61" s="64"/>
      <c r="L61" s="64"/>
      <c r="M61" s="64"/>
    </row>
    <row r="62" spans="1:13" hidden="1" outlineLevel="1" x14ac:dyDescent="0.25">
      <c r="A62" s="66" t="s">
        <v>163</v>
      </c>
      <c r="B62" s="96" t="s">
        <v>160</v>
      </c>
      <c r="E62" s="92"/>
      <c r="F62" s="93">
        <f t="shared" si="0"/>
        <v>0</v>
      </c>
      <c r="G62" s="93"/>
      <c r="H62" s="64"/>
      <c r="L62" s="64"/>
      <c r="M62" s="64"/>
    </row>
    <row r="63" spans="1:13" hidden="1" outlineLevel="1" x14ac:dyDescent="0.25">
      <c r="A63" s="66" t="s">
        <v>164</v>
      </c>
      <c r="B63" s="96" t="s">
        <v>160</v>
      </c>
      <c r="E63" s="92"/>
      <c r="F63" s="93">
        <f t="shared" si="0"/>
        <v>0</v>
      </c>
      <c r="G63" s="93"/>
      <c r="H63" s="64"/>
      <c r="L63" s="64"/>
      <c r="M63" s="64"/>
    </row>
    <row r="64" spans="1:13" hidden="1" outlineLevel="1" x14ac:dyDescent="0.25">
      <c r="A64" s="66" t="s">
        <v>165</v>
      </c>
      <c r="B64" s="96" t="s">
        <v>160</v>
      </c>
      <c r="C64" s="97"/>
      <c r="D64" s="97"/>
      <c r="E64" s="97"/>
      <c r="F64" s="93">
        <f t="shared" si="0"/>
        <v>0</v>
      </c>
      <c r="G64" s="95"/>
      <c r="H64" s="64"/>
      <c r="L64" s="64"/>
      <c r="M64" s="64"/>
    </row>
    <row r="65" spans="1:13" ht="15" customHeight="1" collapsed="1" x14ac:dyDescent="0.25">
      <c r="A65" s="85"/>
      <c r="B65" s="86" t="s">
        <v>166</v>
      </c>
      <c r="C65" s="141" t="s">
        <v>1217</v>
      </c>
      <c r="D65" s="141" t="s">
        <v>1218</v>
      </c>
      <c r="E65" s="87"/>
      <c r="F65" s="88" t="s">
        <v>167</v>
      </c>
      <c r="G65" s="98" t="s">
        <v>168</v>
      </c>
      <c r="H65" s="64"/>
      <c r="L65" s="64"/>
      <c r="M65" s="64"/>
    </row>
    <row r="66" spans="1:13" x14ac:dyDescent="0.25">
      <c r="A66" s="66" t="s">
        <v>169</v>
      </c>
      <c r="B66" s="83" t="s">
        <v>1290</v>
      </c>
      <c r="C66" s="66">
        <v>10.72</v>
      </c>
      <c r="D66" s="66" t="s">
        <v>1035</v>
      </c>
      <c r="E66" s="80"/>
      <c r="F66" s="99"/>
      <c r="G66" s="100"/>
      <c r="H66" s="64"/>
      <c r="L66" s="64"/>
      <c r="M66" s="64"/>
    </row>
    <row r="67" spans="1:13" x14ac:dyDescent="0.25">
      <c r="B67" s="83"/>
      <c r="E67" s="80"/>
      <c r="F67" s="99"/>
      <c r="G67" s="100"/>
      <c r="H67" s="64"/>
      <c r="L67" s="64"/>
      <c r="M67" s="64"/>
    </row>
    <row r="68" spans="1:13" x14ac:dyDescent="0.25">
      <c r="B68" s="83" t="s">
        <v>1211</v>
      </c>
      <c r="C68" s="80"/>
      <c r="D68" s="80"/>
      <c r="E68" s="80"/>
      <c r="F68" s="100"/>
      <c r="G68" s="100"/>
      <c r="H68" s="64"/>
      <c r="L68" s="64"/>
      <c r="M68" s="64"/>
    </row>
    <row r="69" spans="1:13" x14ac:dyDescent="0.25">
      <c r="B69" s="83" t="s">
        <v>171</v>
      </c>
      <c r="E69" s="80"/>
      <c r="F69" s="100"/>
      <c r="G69" s="100"/>
      <c r="H69" s="64"/>
      <c r="L69" s="64"/>
      <c r="M69" s="64"/>
    </row>
    <row r="70" spans="1:13" x14ac:dyDescent="0.25">
      <c r="A70" s="66" t="s">
        <v>172</v>
      </c>
      <c r="B70" s="62" t="s">
        <v>173</v>
      </c>
      <c r="C70" s="156">
        <f>392.77+1039.265</f>
        <v>1432.0350000000001</v>
      </c>
      <c r="D70" s="66" t="s">
        <v>1035</v>
      </c>
      <c r="E70" s="62"/>
      <c r="F70" s="93">
        <f t="shared" ref="F70:F76" si="1">IF($C$77=0,"",IF(C70="[for completion]","",C70/$C$77))</f>
        <v>0.13663110720695781</v>
      </c>
      <c r="G70" s="93" t="str">
        <f>IF($D$77=0,"",IF(D70="[Mark as ND1 if not relevant]","",D70/$D$77))</f>
        <v/>
      </c>
      <c r="H70" s="64"/>
      <c r="L70" s="64"/>
      <c r="M70" s="64"/>
    </row>
    <row r="71" spans="1:13" x14ac:dyDescent="0.25">
      <c r="A71" s="66" t="s">
        <v>174</v>
      </c>
      <c r="B71" s="62" t="s">
        <v>175</v>
      </c>
      <c r="C71" s="156">
        <v>439.262</v>
      </c>
      <c r="D71" s="66" t="s">
        <v>1035</v>
      </c>
      <c r="E71" s="62"/>
      <c r="F71" s="93">
        <f t="shared" si="1"/>
        <v>4.1910186143455083E-2</v>
      </c>
      <c r="G71" s="93" t="str">
        <f t="shared" ref="G71:G76" si="2">IF($D$77=0,"",IF(D71="[Mark as ND1 if not relevant]","",D71/$D$77))</f>
        <v/>
      </c>
      <c r="H71" s="64"/>
      <c r="L71" s="64"/>
      <c r="M71" s="64"/>
    </row>
    <row r="72" spans="1:13" x14ac:dyDescent="0.25">
      <c r="A72" s="66" t="s">
        <v>176</v>
      </c>
      <c r="B72" s="62" t="s">
        <v>177</v>
      </c>
      <c r="C72" s="156">
        <v>438.65800000000002</v>
      </c>
      <c r="D72" s="66" t="s">
        <v>1035</v>
      </c>
      <c r="E72" s="62"/>
      <c r="F72" s="93">
        <f t="shared" si="1"/>
        <v>4.185255823020366E-2</v>
      </c>
      <c r="G72" s="93" t="str">
        <f t="shared" si="2"/>
        <v/>
      </c>
      <c r="H72" s="64"/>
      <c r="L72" s="64"/>
      <c r="M72" s="64"/>
    </row>
    <row r="73" spans="1:13" x14ac:dyDescent="0.25">
      <c r="A73" s="66" t="s">
        <v>178</v>
      </c>
      <c r="B73" s="62" t="s">
        <v>179</v>
      </c>
      <c r="C73" s="156">
        <v>443.06400000000002</v>
      </c>
      <c r="D73" s="66" t="s">
        <v>1035</v>
      </c>
      <c r="E73" s="62"/>
      <c r="F73" s="93">
        <f t="shared" si="1"/>
        <v>4.2272936683491365E-2</v>
      </c>
      <c r="G73" s="93" t="str">
        <f t="shared" si="2"/>
        <v/>
      </c>
      <c r="H73" s="64"/>
      <c r="L73" s="64"/>
      <c r="M73" s="64"/>
    </row>
    <row r="74" spans="1:13" x14ac:dyDescent="0.25">
      <c r="A74" s="66" t="s">
        <v>180</v>
      </c>
      <c r="B74" s="62" t="s">
        <v>181</v>
      </c>
      <c r="C74" s="156">
        <v>442.92394999999999</v>
      </c>
      <c r="D74" s="66" t="s">
        <v>1035</v>
      </c>
      <c r="E74" s="62"/>
      <c r="F74" s="93">
        <f t="shared" si="1"/>
        <v>4.2259574449632319E-2</v>
      </c>
      <c r="G74" s="93" t="str">
        <f t="shared" si="2"/>
        <v/>
      </c>
      <c r="H74" s="64"/>
      <c r="L74" s="64"/>
      <c r="M74" s="64"/>
    </row>
    <row r="75" spans="1:13" x14ac:dyDescent="0.25">
      <c r="A75" s="66" t="s">
        <v>182</v>
      </c>
      <c r="B75" s="62" t="s">
        <v>183</v>
      </c>
      <c r="C75" s="156">
        <v>2184.4229999999998</v>
      </c>
      <c r="D75" s="66" t="s">
        <v>1035</v>
      </c>
      <c r="E75" s="62"/>
      <c r="F75" s="93">
        <f t="shared" si="1"/>
        <v>0.20841678666956068</v>
      </c>
      <c r="G75" s="93" t="str">
        <f t="shared" si="2"/>
        <v/>
      </c>
      <c r="H75" s="64"/>
      <c r="L75" s="64"/>
      <c r="M75" s="64"/>
    </row>
    <row r="76" spans="1:13" x14ac:dyDescent="0.25">
      <c r="A76" s="66" t="s">
        <v>184</v>
      </c>
      <c r="B76" s="62" t="s">
        <v>185</v>
      </c>
      <c r="C76" s="156">
        <v>5100.6660000000002</v>
      </c>
      <c r="D76" s="66" t="s">
        <v>1035</v>
      </c>
      <c r="E76" s="62"/>
      <c r="F76" s="93">
        <f t="shared" si="1"/>
        <v>0.48665685061669905</v>
      </c>
      <c r="G76" s="93" t="str">
        <f t="shared" si="2"/>
        <v/>
      </c>
      <c r="H76" s="64"/>
      <c r="L76" s="64"/>
      <c r="M76" s="64"/>
    </row>
    <row r="77" spans="1:13" x14ac:dyDescent="0.25">
      <c r="A77" s="66" t="s">
        <v>186</v>
      </c>
      <c r="B77" s="101" t="s">
        <v>158</v>
      </c>
      <c r="C77" s="92">
        <f>SUM(C70:C76)</f>
        <v>10481.031950000001</v>
      </c>
      <c r="D77" s="92">
        <f>SUM(D70:D76)</f>
        <v>0</v>
      </c>
      <c r="E77" s="83"/>
      <c r="F77" s="418">
        <f>SUM(F70:F76)</f>
        <v>1</v>
      </c>
      <c r="G77" s="95">
        <f>SUM(G70:G76)</f>
        <v>0</v>
      </c>
      <c r="H77" s="64"/>
      <c r="L77" s="64"/>
      <c r="M77" s="64"/>
    </row>
    <row r="78" spans="1:13" hidden="1" outlineLevel="1" x14ac:dyDescent="0.25">
      <c r="A78" s="66" t="s">
        <v>187</v>
      </c>
      <c r="B78" s="102" t="s">
        <v>188</v>
      </c>
      <c r="C78" s="92"/>
      <c r="D78" s="92"/>
      <c r="E78" s="83"/>
      <c r="F78" s="93">
        <f>IF($C$77=0,"",IF(C78="[for completion]","",C78/$C$77))</f>
        <v>0</v>
      </c>
      <c r="G78" s="93" t="str">
        <f t="shared" ref="G78:G87" si="3">IF($D$77=0,"",IF(D78="[for completion]","",D78/$D$77))</f>
        <v/>
      </c>
      <c r="H78" s="64"/>
      <c r="L78" s="64"/>
      <c r="M78" s="64"/>
    </row>
    <row r="79" spans="1:13" hidden="1" outlineLevel="1" x14ac:dyDescent="0.25">
      <c r="A79" s="66" t="s">
        <v>189</v>
      </c>
      <c r="B79" s="102" t="s">
        <v>190</v>
      </c>
      <c r="C79" s="92"/>
      <c r="D79" s="92"/>
      <c r="E79" s="83"/>
      <c r="F79" s="93">
        <f t="shared" ref="F79:F87" si="4">IF($C$77=0,"",IF(C79="[for completion]","",C79/$C$77))</f>
        <v>0</v>
      </c>
      <c r="G79" s="93" t="str">
        <f t="shared" si="3"/>
        <v/>
      </c>
      <c r="H79" s="64"/>
      <c r="L79" s="64"/>
      <c r="M79" s="64"/>
    </row>
    <row r="80" spans="1:13" hidden="1" outlineLevel="1" x14ac:dyDescent="0.25">
      <c r="A80" s="66" t="s">
        <v>191</v>
      </c>
      <c r="B80" s="102" t="s">
        <v>192</v>
      </c>
      <c r="C80" s="92"/>
      <c r="D80" s="92"/>
      <c r="E80" s="83"/>
      <c r="F80" s="93">
        <f t="shared" si="4"/>
        <v>0</v>
      </c>
      <c r="G80" s="93" t="str">
        <f t="shared" si="3"/>
        <v/>
      </c>
      <c r="H80" s="64"/>
      <c r="L80" s="64"/>
      <c r="M80" s="64"/>
    </row>
    <row r="81" spans="1:13" hidden="1" outlineLevel="1" x14ac:dyDescent="0.25">
      <c r="A81" s="66" t="s">
        <v>193</v>
      </c>
      <c r="B81" s="102" t="s">
        <v>194</v>
      </c>
      <c r="C81" s="92"/>
      <c r="D81" s="92"/>
      <c r="E81" s="83"/>
      <c r="F81" s="93">
        <f t="shared" si="4"/>
        <v>0</v>
      </c>
      <c r="G81" s="93" t="str">
        <f t="shared" si="3"/>
        <v/>
      </c>
      <c r="H81" s="64"/>
      <c r="L81" s="64"/>
      <c r="M81" s="64"/>
    </row>
    <row r="82" spans="1:13" hidden="1" outlineLevel="1" x14ac:dyDescent="0.25">
      <c r="A82" s="66" t="s">
        <v>195</v>
      </c>
      <c r="B82" s="102" t="s">
        <v>196</v>
      </c>
      <c r="C82" s="92"/>
      <c r="D82" s="92"/>
      <c r="E82" s="83"/>
      <c r="F82" s="93">
        <f t="shared" si="4"/>
        <v>0</v>
      </c>
      <c r="G82" s="93" t="str">
        <f t="shared" si="3"/>
        <v/>
      </c>
      <c r="H82" s="64"/>
      <c r="L82" s="64"/>
      <c r="M82" s="64"/>
    </row>
    <row r="83" spans="1:13" hidden="1" outlineLevel="1" x14ac:dyDescent="0.25">
      <c r="A83" s="66" t="s">
        <v>197</v>
      </c>
      <c r="B83" s="102"/>
      <c r="C83" s="92"/>
      <c r="D83" s="92"/>
      <c r="E83" s="83"/>
      <c r="F83" s="93"/>
      <c r="G83" s="93"/>
      <c r="H83" s="64"/>
      <c r="L83" s="64"/>
      <c r="M83" s="64"/>
    </row>
    <row r="84" spans="1:13" hidden="1" outlineLevel="1" x14ac:dyDescent="0.25">
      <c r="A84" s="66" t="s">
        <v>198</v>
      </c>
      <c r="B84" s="102"/>
      <c r="C84" s="92"/>
      <c r="D84" s="92"/>
      <c r="E84" s="83"/>
      <c r="F84" s="93"/>
      <c r="G84" s="93"/>
      <c r="H84" s="64"/>
      <c r="L84" s="64"/>
      <c r="M84" s="64"/>
    </row>
    <row r="85" spans="1:13" hidden="1" outlineLevel="1" x14ac:dyDescent="0.25">
      <c r="A85" s="66" t="s">
        <v>199</v>
      </c>
      <c r="B85" s="102"/>
      <c r="C85" s="92"/>
      <c r="D85" s="92"/>
      <c r="E85" s="83"/>
      <c r="F85" s="93"/>
      <c r="G85" s="93"/>
      <c r="H85" s="64"/>
      <c r="L85" s="64"/>
      <c r="M85" s="64"/>
    </row>
    <row r="86" spans="1:13" hidden="1" outlineLevel="1" x14ac:dyDescent="0.25">
      <c r="A86" s="66" t="s">
        <v>200</v>
      </c>
      <c r="B86" s="101"/>
      <c r="C86" s="92"/>
      <c r="D86" s="92"/>
      <c r="E86" s="83"/>
      <c r="F86" s="93">
        <f t="shared" si="4"/>
        <v>0</v>
      </c>
      <c r="G86" s="93" t="str">
        <f t="shared" si="3"/>
        <v/>
      </c>
      <c r="H86" s="64"/>
      <c r="L86" s="64"/>
      <c r="M86" s="64"/>
    </row>
    <row r="87" spans="1:13" hidden="1" outlineLevel="1" x14ac:dyDescent="0.25">
      <c r="A87" s="66" t="s">
        <v>201</v>
      </c>
      <c r="B87" s="102"/>
      <c r="C87" s="92"/>
      <c r="D87" s="92"/>
      <c r="E87" s="83"/>
      <c r="F87" s="93">
        <f t="shared" si="4"/>
        <v>0</v>
      </c>
      <c r="G87" s="93" t="str">
        <f t="shared" si="3"/>
        <v/>
      </c>
      <c r="H87" s="64"/>
      <c r="L87" s="64"/>
      <c r="M87" s="64"/>
    </row>
    <row r="88" spans="1:13" ht="15" customHeight="1" collapsed="1" x14ac:dyDescent="0.25">
      <c r="A88" s="85"/>
      <c r="B88" s="86" t="s">
        <v>202</v>
      </c>
      <c r="C88" s="141" t="s">
        <v>1219</v>
      </c>
      <c r="D88" s="141" t="s">
        <v>1220</v>
      </c>
      <c r="E88" s="87"/>
      <c r="F88" s="88" t="s">
        <v>203</v>
      </c>
      <c r="G88" s="85" t="s">
        <v>204</v>
      </c>
      <c r="H88" s="64"/>
      <c r="L88" s="64"/>
      <c r="M88" s="64"/>
    </row>
    <row r="89" spans="1:13" x14ac:dyDescent="0.25">
      <c r="A89" s="66" t="s">
        <v>205</v>
      </c>
      <c r="B89" s="83" t="s">
        <v>170</v>
      </c>
      <c r="C89" s="66">
        <v>4.74</v>
      </c>
      <c r="D89" s="66" t="s">
        <v>1358</v>
      </c>
      <c r="E89" s="80"/>
      <c r="F89" s="99"/>
      <c r="G89" s="100"/>
      <c r="H89" s="64"/>
      <c r="L89" s="64"/>
      <c r="M89" s="64"/>
    </row>
    <row r="90" spans="1:13" x14ac:dyDescent="0.25">
      <c r="B90" s="83"/>
      <c r="E90" s="80"/>
      <c r="F90" s="99"/>
      <c r="G90" s="100"/>
      <c r="H90" s="64"/>
      <c r="L90" s="64"/>
      <c r="M90" s="64"/>
    </row>
    <row r="91" spans="1:13" x14ac:dyDescent="0.25">
      <c r="B91" s="83" t="s">
        <v>1212</v>
      </c>
      <c r="C91" s="80"/>
      <c r="D91" s="80"/>
      <c r="E91" s="80"/>
      <c r="F91" s="100"/>
      <c r="G91" s="100"/>
      <c r="H91" s="64"/>
      <c r="L91" s="64"/>
      <c r="M91" s="64"/>
    </row>
    <row r="92" spans="1:13" x14ac:dyDescent="0.25">
      <c r="A92" s="66" t="s">
        <v>206</v>
      </c>
      <c r="B92" s="83" t="s">
        <v>171</v>
      </c>
      <c r="E92" s="80"/>
      <c r="F92" s="100"/>
      <c r="G92" s="100"/>
      <c r="H92" s="64"/>
      <c r="L92" s="64"/>
      <c r="M92" s="64"/>
    </row>
    <row r="93" spans="1:13" x14ac:dyDescent="0.25">
      <c r="A93" s="66" t="s">
        <v>207</v>
      </c>
      <c r="B93" s="62" t="s">
        <v>173</v>
      </c>
      <c r="C93" s="156">
        <v>706</v>
      </c>
      <c r="D93" s="156">
        <v>0</v>
      </c>
      <c r="E93" s="62"/>
      <c r="F93" s="93">
        <f>IF($C$100=0,"",IF(C93="[for completion]","",C93/$C$100))</f>
        <v>0.10194120014248666</v>
      </c>
      <c r="G93" s="93" t="str">
        <f>IF($D$100=0,"",IF(D93="[Mark as ND1 if not relevant]","",D93/$D$100))</f>
        <v/>
      </c>
      <c r="H93" s="64"/>
      <c r="L93" s="64"/>
      <c r="M93" s="64"/>
    </row>
    <row r="94" spans="1:13" x14ac:dyDescent="0.25">
      <c r="A94" s="66" t="s">
        <v>208</v>
      </c>
      <c r="B94" s="62" t="s">
        <v>175</v>
      </c>
      <c r="C94" s="156">
        <v>765</v>
      </c>
      <c r="D94" s="156">
        <v>0</v>
      </c>
      <c r="E94" s="62"/>
      <c r="F94" s="93">
        <f t="shared" ref="F94:F110" si="5">IF($C$100=0,"",IF(C94="[for completion]","",C94/$C$100))</f>
        <v>0.11046036559348767</v>
      </c>
      <c r="G94" s="93" t="str">
        <f t="shared" ref="G94:G99" si="6">IF($D$100=0,"",IF(D94="[Mark as ND1 if not relevant]","",D94/$D$100))</f>
        <v/>
      </c>
      <c r="H94" s="64"/>
      <c r="L94" s="64"/>
      <c r="M94" s="64"/>
    </row>
    <row r="95" spans="1:13" x14ac:dyDescent="0.25">
      <c r="A95" s="66" t="s">
        <v>209</v>
      </c>
      <c r="B95" s="62" t="s">
        <v>177</v>
      </c>
      <c r="C95" s="156">
        <v>780</v>
      </c>
      <c r="D95" s="156">
        <v>0</v>
      </c>
      <c r="E95" s="62"/>
      <c r="F95" s="93">
        <f t="shared" si="5"/>
        <v>0.1126262551149286</v>
      </c>
      <c r="G95" s="93" t="str">
        <f t="shared" si="6"/>
        <v/>
      </c>
      <c r="H95" s="64"/>
      <c r="L95" s="64"/>
      <c r="M95" s="64"/>
    </row>
    <row r="96" spans="1:13" x14ac:dyDescent="0.25">
      <c r="A96" s="66" t="s">
        <v>210</v>
      </c>
      <c r="B96" s="62" t="s">
        <v>179</v>
      </c>
      <c r="C96" s="156">
        <v>1250</v>
      </c>
      <c r="D96" s="156">
        <v>0</v>
      </c>
      <c r="E96" s="62"/>
      <c r="F96" s="93">
        <f t="shared" si="5"/>
        <v>0.18049079345341121</v>
      </c>
      <c r="G96" s="93" t="str">
        <f t="shared" si="6"/>
        <v/>
      </c>
      <c r="H96" s="64"/>
      <c r="L96" s="64"/>
      <c r="M96" s="64"/>
    </row>
    <row r="97" spans="1:14" x14ac:dyDescent="0.25">
      <c r="A97" s="66" t="s">
        <v>211</v>
      </c>
      <c r="B97" s="62" t="s">
        <v>181</v>
      </c>
      <c r="C97" s="156">
        <v>1455</v>
      </c>
      <c r="D97" s="156">
        <v>0</v>
      </c>
      <c r="E97" s="62"/>
      <c r="F97" s="93">
        <f t="shared" si="5"/>
        <v>0.21009128357977067</v>
      </c>
      <c r="G97" s="93" t="str">
        <f t="shared" si="6"/>
        <v/>
      </c>
      <c r="H97" s="64"/>
      <c r="L97" s="64"/>
      <c r="M97" s="64"/>
    </row>
    <row r="98" spans="1:14" x14ac:dyDescent="0.25">
      <c r="A98" s="66" t="s">
        <v>212</v>
      </c>
      <c r="B98" s="62" t="s">
        <v>183</v>
      </c>
      <c r="C98" s="156">
        <v>1510</v>
      </c>
      <c r="D98" s="156">
        <v>0</v>
      </c>
      <c r="E98" s="62"/>
      <c r="F98" s="93">
        <f t="shared" si="5"/>
        <v>0.21803287849172076</v>
      </c>
      <c r="G98" s="93" t="str">
        <f t="shared" si="6"/>
        <v/>
      </c>
      <c r="H98" s="64"/>
      <c r="L98" s="64"/>
      <c r="M98" s="64"/>
    </row>
    <row r="99" spans="1:14" x14ac:dyDescent="0.25">
      <c r="A99" s="66" t="s">
        <v>213</v>
      </c>
      <c r="B99" s="62" t="s">
        <v>185</v>
      </c>
      <c r="C99" s="156">
        <v>459.56099999999998</v>
      </c>
      <c r="D99" s="156">
        <v>0</v>
      </c>
      <c r="E99" s="62"/>
      <c r="F99" s="93">
        <f t="shared" si="5"/>
        <v>6.6357223624194481E-2</v>
      </c>
      <c r="G99" s="93" t="str">
        <f t="shared" si="6"/>
        <v/>
      </c>
      <c r="H99" s="64"/>
      <c r="L99" s="64"/>
      <c r="M99" s="64"/>
    </row>
    <row r="100" spans="1:14" x14ac:dyDescent="0.25">
      <c r="A100" s="66" t="s">
        <v>214</v>
      </c>
      <c r="B100" s="101" t="s">
        <v>158</v>
      </c>
      <c r="C100" s="156">
        <f>SUM(C93:C99)</f>
        <v>6925.5609999999997</v>
      </c>
      <c r="D100" s="156">
        <v>0</v>
      </c>
      <c r="E100" s="83"/>
      <c r="F100" s="418">
        <f>SUM(F93:F99)</f>
        <v>1</v>
      </c>
      <c r="G100" s="418">
        <f>SUM(G93:G99)</f>
        <v>0</v>
      </c>
      <c r="H100" s="64"/>
      <c r="L100" s="64"/>
      <c r="M100" s="64"/>
    </row>
    <row r="101" spans="1:14" ht="15" hidden="1" customHeight="1" outlineLevel="1" x14ac:dyDescent="0.25">
      <c r="A101" s="66" t="s">
        <v>215</v>
      </c>
      <c r="B101" s="102" t="s">
        <v>188</v>
      </c>
      <c r="D101" s="92"/>
      <c r="E101" s="83"/>
      <c r="F101" s="93">
        <f t="shared" si="5"/>
        <v>0</v>
      </c>
      <c r="G101" s="93" t="str">
        <f t="shared" ref="G101:G110" si="7">IF($D$100=0,"",IF(D101="[for completion]","",D101/$D$100))</f>
        <v/>
      </c>
      <c r="H101" s="64"/>
      <c r="L101" s="64"/>
      <c r="M101" s="64"/>
    </row>
    <row r="102" spans="1:14" ht="15" hidden="1" customHeight="1" outlineLevel="1" x14ac:dyDescent="0.25">
      <c r="A102" s="66" t="s">
        <v>216</v>
      </c>
      <c r="B102" s="102" t="s">
        <v>190</v>
      </c>
      <c r="D102" s="92"/>
      <c r="E102" s="83"/>
      <c r="F102" s="93">
        <f t="shared" si="5"/>
        <v>0</v>
      </c>
      <c r="G102" s="93" t="str">
        <f t="shared" si="7"/>
        <v/>
      </c>
      <c r="H102" s="64"/>
      <c r="L102" s="64"/>
      <c r="M102" s="64"/>
    </row>
    <row r="103" spans="1:14" ht="15" hidden="1" customHeight="1" outlineLevel="1" x14ac:dyDescent="0.25">
      <c r="A103" s="66" t="s">
        <v>217</v>
      </c>
      <c r="B103" s="102" t="s">
        <v>192</v>
      </c>
      <c r="D103" s="92"/>
      <c r="E103" s="83"/>
      <c r="F103" s="93">
        <f t="shared" si="5"/>
        <v>0</v>
      </c>
      <c r="G103" s="93" t="str">
        <f t="shared" si="7"/>
        <v/>
      </c>
      <c r="H103" s="64"/>
      <c r="L103" s="64"/>
      <c r="M103" s="64"/>
    </row>
    <row r="104" spans="1:14" ht="15" hidden="1" customHeight="1" outlineLevel="1" x14ac:dyDescent="0.25">
      <c r="A104" s="66" t="s">
        <v>218</v>
      </c>
      <c r="B104" s="102" t="s">
        <v>194</v>
      </c>
      <c r="D104" s="92"/>
      <c r="E104" s="83"/>
      <c r="F104" s="93">
        <f t="shared" si="5"/>
        <v>0</v>
      </c>
      <c r="G104" s="93" t="str">
        <f t="shared" si="7"/>
        <v/>
      </c>
      <c r="H104" s="64"/>
      <c r="L104" s="64"/>
      <c r="M104" s="64"/>
    </row>
    <row r="105" spans="1:14" ht="15" hidden="1" customHeight="1" outlineLevel="1" x14ac:dyDescent="0.25">
      <c r="A105" s="66" t="s">
        <v>219</v>
      </c>
      <c r="B105" s="102" t="s">
        <v>196</v>
      </c>
      <c r="D105" s="92"/>
      <c r="E105" s="83"/>
      <c r="F105" s="93">
        <f t="shared" si="5"/>
        <v>0</v>
      </c>
      <c r="G105" s="93" t="str">
        <f t="shared" si="7"/>
        <v/>
      </c>
      <c r="H105" s="64"/>
      <c r="L105" s="64"/>
      <c r="M105" s="64"/>
    </row>
    <row r="106" spans="1:14" ht="15" hidden="1" customHeight="1" outlineLevel="1" x14ac:dyDescent="0.25">
      <c r="A106" s="66" t="s">
        <v>220</v>
      </c>
      <c r="B106" s="102"/>
      <c r="D106" s="92"/>
      <c r="E106" s="83"/>
      <c r="F106" s="93"/>
      <c r="G106" s="93"/>
      <c r="H106" s="64"/>
      <c r="L106" s="64"/>
      <c r="M106" s="64"/>
    </row>
    <row r="107" spans="1:14" ht="15" hidden="1" customHeight="1" outlineLevel="1" x14ac:dyDescent="0.25">
      <c r="A107" s="66" t="s">
        <v>221</v>
      </c>
      <c r="B107" s="102"/>
      <c r="C107" s="92"/>
      <c r="D107" s="92"/>
      <c r="E107" s="83"/>
      <c r="F107" s="93"/>
      <c r="G107" s="93"/>
      <c r="H107" s="64"/>
      <c r="L107" s="64"/>
      <c r="M107" s="64"/>
    </row>
    <row r="108" spans="1:14" ht="15" hidden="1" customHeight="1" outlineLevel="1" x14ac:dyDescent="0.25">
      <c r="A108" s="66" t="s">
        <v>222</v>
      </c>
      <c r="B108" s="101"/>
      <c r="C108" s="92"/>
      <c r="D108" s="92"/>
      <c r="E108" s="83"/>
      <c r="F108" s="93">
        <f t="shared" si="5"/>
        <v>0</v>
      </c>
      <c r="G108" s="93" t="str">
        <f t="shared" si="7"/>
        <v/>
      </c>
      <c r="H108" s="64"/>
      <c r="L108" s="64"/>
      <c r="M108" s="64"/>
    </row>
    <row r="109" spans="1:14" ht="15" hidden="1" customHeight="1" outlineLevel="1" x14ac:dyDescent="0.25">
      <c r="A109" s="66" t="s">
        <v>223</v>
      </c>
      <c r="B109" s="102"/>
      <c r="C109" s="92"/>
      <c r="D109" s="92"/>
      <c r="E109" s="83"/>
      <c r="F109" s="93">
        <f t="shared" si="5"/>
        <v>0</v>
      </c>
      <c r="G109" s="93" t="str">
        <f t="shared" si="7"/>
        <v/>
      </c>
      <c r="H109" s="64"/>
      <c r="L109" s="64"/>
      <c r="M109" s="64"/>
    </row>
    <row r="110" spans="1:14" ht="15" hidden="1" customHeight="1" outlineLevel="1" x14ac:dyDescent="0.25">
      <c r="A110" s="66" t="s">
        <v>224</v>
      </c>
      <c r="B110" s="102"/>
      <c r="C110" s="92"/>
      <c r="D110" s="92"/>
      <c r="E110" s="83"/>
      <c r="F110" s="93">
        <f t="shared" si="5"/>
        <v>0</v>
      </c>
      <c r="G110" s="93" t="str">
        <f t="shared" si="7"/>
        <v/>
      </c>
      <c r="H110" s="64"/>
      <c r="L110" s="64"/>
      <c r="M110" s="64"/>
    </row>
    <row r="111" spans="1:14" ht="15" customHeight="1" collapsed="1" x14ac:dyDescent="0.25">
      <c r="A111" s="85"/>
      <c r="B111" s="86" t="s">
        <v>225</v>
      </c>
      <c r="C111" s="88" t="s">
        <v>226</v>
      </c>
      <c r="D111" s="88" t="s">
        <v>227</v>
      </c>
      <c r="E111" s="87"/>
      <c r="F111" s="88" t="s">
        <v>228</v>
      </c>
      <c r="G111" s="88" t="s">
        <v>229</v>
      </c>
      <c r="H111" s="64"/>
      <c r="L111" s="64"/>
      <c r="M111" s="64"/>
    </row>
    <row r="112" spans="1:14" s="103" customFormat="1" x14ac:dyDescent="0.25">
      <c r="A112" s="66" t="s">
        <v>230</v>
      </c>
      <c r="B112" s="83" t="s">
        <v>231</v>
      </c>
      <c r="C112" s="92">
        <v>10481</v>
      </c>
      <c r="D112" s="92">
        <v>0</v>
      </c>
      <c r="E112" s="93"/>
      <c r="F112" s="93">
        <f t="shared" ref="F112:F126" si="8">IF($C$127=0,"",IF(C112="[for completion]","",C112/$C$127))</f>
        <v>1</v>
      </c>
      <c r="G112" s="93" t="str">
        <f t="shared" ref="G112:G123" si="9">IF($D$127=0,"",IF(D112="[for completion]","",D112/$D$127))</f>
        <v/>
      </c>
      <c r="H112" s="64"/>
      <c r="I112" s="66"/>
      <c r="J112" s="66"/>
      <c r="K112" s="66"/>
      <c r="L112" s="64"/>
      <c r="M112" s="64"/>
      <c r="N112" s="64"/>
    </row>
    <row r="113" spans="1:14" s="103" customFormat="1" x14ac:dyDescent="0.25">
      <c r="A113" s="66" t="s">
        <v>232</v>
      </c>
      <c r="B113" s="83" t="s">
        <v>233</v>
      </c>
      <c r="C113" s="66">
        <v>0</v>
      </c>
      <c r="D113" s="66">
        <v>0</v>
      </c>
      <c r="E113" s="93"/>
      <c r="F113" s="93">
        <f t="shared" si="8"/>
        <v>0</v>
      </c>
      <c r="G113" s="93" t="str">
        <f t="shared" si="9"/>
        <v/>
      </c>
      <c r="H113" s="64"/>
      <c r="I113" s="66"/>
      <c r="J113" s="66"/>
      <c r="K113" s="66"/>
      <c r="L113" s="64"/>
      <c r="M113" s="64"/>
      <c r="N113" s="64"/>
    </row>
    <row r="114" spans="1:14" s="103" customFormat="1" x14ac:dyDescent="0.25">
      <c r="A114" s="66" t="s">
        <v>234</v>
      </c>
      <c r="B114" s="83" t="s">
        <v>235</v>
      </c>
      <c r="C114" s="66">
        <v>0</v>
      </c>
      <c r="D114" s="66">
        <v>0</v>
      </c>
      <c r="E114" s="93"/>
      <c r="F114" s="93">
        <f t="shared" si="8"/>
        <v>0</v>
      </c>
      <c r="G114" s="93" t="str">
        <f t="shared" si="9"/>
        <v/>
      </c>
      <c r="H114" s="64"/>
      <c r="I114" s="66"/>
      <c r="J114" s="66"/>
      <c r="K114" s="66"/>
      <c r="L114" s="64"/>
      <c r="M114" s="64"/>
      <c r="N114" s="64"/>
    </row>
    <row r="115" spans="1:14" s="103" customFormat="1" x14ac:dyDescent="0.25">
      <c r="A115" s="66" t="s">
        <v>236</v>
      </c>
      <c r="B115" s="83" t="s">
        <v>237</v>
      </c>
      <c r="C115" s="66">
        <v>0</v>
      </c>
      <c r="D115" s="66">
        <v>0</v>
      </c>
      <c r="E115" s="93"/>
      <c r="F115" s="93">
        <f t="shared" si="8"/>
        <v>0</v>
      </c>
      <c r="G115" s="93" t="str">
        <f t="shared" si="9"/>
        <v/>
      </c>
      <c r="H115" s="64"/>
      <c r="I115" s="66"/>
      <c r="J115" s="66"/>
      <c r="K115" s="66"/>
      <c r="L115" s="64"/>
      <c r="M115" s="64"/>
      <c r="N115" s="64"/>
    </row>
    <row r="116" spans="1:14" s="103" customFormat="1" x14ac:dyDescent="0.25">
      <c r="A116" s="66" t="s">
        <v>238</v>
      </c>
      <c r="B116" s="83" t="s">
        <v>239</v>
      </c>
      <c r="C116" s="66">
        <v>0</v>
      </c>
      <c r="D116" s="66">
        <v>0</v>
      </c>
      <c r="E116" s="93"/>
      <c r="F116" s="93">
        <f t="shared" si="8"/>
        <v>0</v>
      </c>
      <c r="G116" s="93" t="str">
        <f t="shared" si="9"/>
        <v/>
      </c>
      <c r="H116" s="64"/>
      <c r="I116" s="66"/>
      <c r="J116" s="66"/>
      <c r="K116" s="66"/>
      <c r="L116" s="64"/>
      <c r="M116" s="64"/>
      <c r="N116" s="64"/>
    </row>
    <row r="117" spans="1:14" s="103" customFormat="1" x14ac:dyDescent="0.25">
      <c r="A117" s="66" t="s">
        <v>240</v>
      </c>
      <c r="B117" s="83" t="s">
        <v>241</v>
      </c>
      <c r="C117" s="66">
        <v>0</v>
      </c>
      <c r="D117" s="66">
        <v>0</v>
      </c>
      <c r="E117" s="83"/>
      <c r="F117" s="93">
        <f t="shared" si="8"/>
        <v>0</v>
      </c>
      <c r="G117" s="93" t="str">
        <f t="shared" si="9"/>
        <v/>
      </c>
      <c r="H117" s="64"/>
      <c r="I117" s="66"/>
      <c r="J117" s="66"/>
      <c r="K117" s="66"/>
      <c r="L117" s="64"/>
      <c r="M117" s="64"/>
      <c r="N117" s="64"/>
    </row>
    <row r="118" spans="1:14" x14ac:dyDescent="0.25">
      <c r="A118" s="66" t="s">
        <v>242</v>
      </c>
      <c r="B118" s="83" t="s">
        <v>243</v>
      </c>
      <c r="C118" s="66">
        <v>0</v>
      </c>
      <c r="D118" s="66">
        <v>0</v>
      </c>
      <c r="E118" s="83"/>
      <c r="F118" s="93">
        <f t="shared" si="8"/>
        <v>0</v>
      </c>
      <c r="G118" s="93" t="str">
        <f t="shared" si="9"/>
        <v/>
      </c>
      <c r="H118" s="64"/>
      <c r="L118" s="64"/>
      <c r="M118" s="64"/>
    </row>
    <row r="119" spans="1:14" x14ac:dyDescent="0.25">
      <c r="A119" s="66" t="s">
        <v>244</v>
      </c>
      <c r="B119" s="83" t="s">
        <v>245</v>
      </c>
      <c r="C119" s="66">
        <v>0</v>
      </c>
      <c r="D119" s="66">
        <v>0</v>
      </c>
      <c r="E119" s="83"/>
      <c r="F119" s="93">
        <f t="shared" si="8"/>
        <v>0</v>
      </c>
      <c r="G119" s="93" t="str">
        <f t="shared" si="9"/>
        <v/>
      </c>
      <c r="H119" s="64"/>
      <c r="L119" s="64"/>
      <c r="M119" s="64"/>
    </row>
    <row r="120" spans="1:14" x14ac:dyDescent="0.25">
      <c r="A120" s="66" t="s">
        <v>246</v>
      </c>
      <c r="B120" s="83" t="s">
        <v>247</v>
      </c>
      <c r="C120" s="66">
        <v>0</v>
      </c>
      <c r="D120" s="66">
        <v>0</v>
      </c>
      <c r="E120" s="83"/>
      <c r="F120" s="93">
        <f t="shared" si="8"/>
        <v>0</v>
      </c>
      <c r="G120" s="93" t="str">
        <f t="shared" si="9"/>
        <v/>
      </c>
      <c r="H120" s="64"/>
      <c r="L120" s="64"/>
      <c r="M120" s="64"/>
    </row>
    <row r="121" spans="1:14" x14ac:dyDescent="0.25">
      <c r="A121" s="66" t="s">
        <v>248</v>
      </c>
      <c r="B121" s="83" t="s">
        <v>249</v>
      </c>
      <c r="C121" s="66">
        <v>0</v>
      </c>
      <c r="D121" s="66">
        <v>0</v>
      </c>
      <c r="E121" s="83"/>
      <c r="F121" s="93">
        <f t="shared" si="8"/>
        <v>0</v>
      </c>
      <c r="G121" s="93" t="str">
        <f t="shared" si="9"/>
        <v/>
      </c>
      <c r="H121" s="64"/>
      <c r="L121" s="64"/>
      <c r="M121" s="64"/>
    </row>
    <row r="122" spans="1:14" x14ac:dyDescent="0.25">
      <c r="A122" s="66" t="s">
        <v>250</v>
      </c>
      <c r="B122" s="83" t="s">
        <v>251</v>
      </c>
      <c r="C122" s="66">
        <v>0</v>
      </c>
      <c r="D122" s="66">
        <v>0</v>
      </c>
      <c r="E122" s="83"/>
      <c r="F122" s="93">
        <f t="shared" si="8"/>
        <v>0</v>
      </c>
      <c r="G122" s="93" t="str">
        <f t="shared" si="9"/>
        <v/>
      </c>
      <c r="H122" s="64"/>
      <c r="L122" s="64"/>
      <c r="M122" s="64"/>
    </row>
    <row r="123" spans="1:14" x14ac:dyDescent="0.25">
      <c r="A123" s="66" t="s">
        <v>252</v>
      </c>
      <c r="B123" s="83" t="s">
        <v>253</v>
      </c>
      <c r="C123" s="66">
        <v>0</v>
      </c>
      <c r="D123" s="66">
        <v>0</v>
      </c>
      <c r="E123" s="83"/>
      <c r="F123" s="93">
        <f t="shared" si="8"/>
        <v>0</v>
      </c>
      <c r="G123" s="93" t="str">
        <f t="shared" si="9"/>
        <v/>
      </c>
      <c r="H123" s="64"/>
      <c r="L123" s="64"/>
      <c r="M123" s="64"/>
    </row>
    <row r="124" spans="1:14" x14ac:dyDescent="0.25">
      <c r="A124" s="66" t="s">
        <v>254</v>
      </c>
      <c r="B124" s="83" t="s">
        <v>255</v>
      </c>
      <c r="C124" s="66">
        <v>0</v>
      </c>
      <c r="D124" s="66">
        <v>0</v>
      </c>
      <c r="E124" s="83"/>
      <c r="F124" s="93">
        <f t="shared" si="8"/>
        <v>0</v>
      </c>
      <c r="G124" s="93"/>
      <c r="H124" s="64"/>
      <c r="L124" s="64"/>
      <c r="M124" s="64"/>
    </row>
    <row r="125" spans="1:14" x14ac:dyDescent="0.25">
      <c r="A125" s="66" t="s">
        <v>256</v>
      </c>
      <c r="B125" s="83" t="s">
        <v>257</v>
      </c>
      <c r="C125" s="66">
        <v>0</v>
      </c>
      <c r="D125" s="66">
        <v>0</v>
      </c>
      <c r="E125" s="83"/>
      <c r="F125" s="93">
        <f t="shared" si="8"/>
        <v>0</v>
      </c>
      <c r="G125" s="93"/>
      <c r="H125" s="64"/>
      <c r="L125" s="64"/>
      <c r="M125" s="64"/>
    </row>
    <row r="126" spans="1:14" x14ac:dyDescent="0.25">
      <c r="A126" s="66" t="s">
        <v>258</v>
      </c>
      <c r="B126" s="83" t="s">
        <v>156</v>
      </c>
      <c r="C126" s="66">
        <v>0</v>
      </c>
      <c r="D126" s="66">
        <v>0</v>
      </c>
      <c r="E126" s="83"/>
      <c r="F126" s="93">
        <f t="shared" si="8"/>
        <v>0</v>
      </c>
      <c r="G126" s="93" t="str">
        <f>IF($D$127=0,"",IF(D126="[for completion]","",D126/$D$127))</f>
        <v/>
      </c>
      <c r="H126" s="64"/>
      <c r="L126" s="64"/>
      <c r="M126" s="64"/>
    </row>
    <row r="127" spans="1:14" x14ac:dyDescent="0.25">
      <c r="A127" s="66" t="s">
        <v>259</v>
      </c>
      <c r="B127" s="101" t="s">
        <v>158</v>
      </c>
      <c r="C127" s="92">
        <f>SUM(C112:C126)</f>
        <v>10481</v>
      </c>
      <c r="D127" s="92">
        <f>SUM(D112:D126)</f>
        <v>0</v>
      </c>
      <c r="E127" s="83"/>
      <c r="F127" s="155">
        <f>SUM(F112:F126)</f>
        <v>1</v>
      </c>
      <c r="G127" s="155">
        <f>SUM(G112:G126)</f>
        <v>0</v>
      </c>
      <c r="H127" s="64"/>
      <c r="L127" s="64"/>
      <c r="M127" s="64"/>
    </row>
    <row r="128" spans="1:14" hidden="1" outlineLevel="1" x14ac:dyDescent="0.25">
      <c r="A128" s="66" t="s">
        <v>260</v>
      </c>
      <c r="B128" s="96" t="s">
        <v>160</v>
      </c>
      <c r="E128" s="83"/>
      <c r="F128" s="93">
        <f t="shared" ref="F128:F136" si="10">IF($C$127=0,"",IF(C128="[for completion]","",C128/$C$127))</f>
        <v>0</v>
      </c>
      <c r="G128" s="93" t="str">
        <f t="shared" ref="G128:G136" si="11">IF($D$127=0,"",IF(D128="[for completion]","",D128/$D$127))</f>
        <v/>
      </c>
      <c r="H128" s="64"/>
      <c r="L128" s="64"/>
      <c r="M128" s="64"/>
    </row>
    <row r="129" spans="1:14" hidden="1" outlineLevel="1" x14ac:dyDescent="0.25">
      <c r="A129" s="66" t="s">
        <v>261</v>
      </c>
      <c r="B129" s="96" t="s">
        <v>160</v>
      </c>
      <c r="E129" s="83"/>
      <c r="F129" s="93">
        <f t="shared" si="10"/>
        <v>0</v>
      </c>
      <c r="G129" s="93" t="str">
        <f t="shared" si="11"/>
        <v/>
      </c>
      <c r="H129" s="64"/>
      <c r="L129" s="64"/>
      <c r="M129" s="64"/>
    </row>
    <row r="130" spans="1:14" hidden="1" outlineLevel="1" x14ac:dyDescent="0.25">
      <c r="A130" s="66" t="s">
        <v>262</v>
      </c>
      <c r="B130" s="96" t="s">
        <v>160</v>
      </c>
      <c r="E130" s="83"/>
      <c r="F130" s="93">
        <f t="shared" si="10"/>
        <v>0</v>
      </c>
      <c r="G130" s="93" t="str">
        <f t="shared" si="11"/>
        <v/>
      </c>
      <c r="H130" s="64"/>
      <c r="L130" s="64"/>
      <c r="M130" s="64"/>
    </row>
    <row r="131" spans="1:14" hidden="1" outlineLevel="1" x14ac:dyDescent="0.25">
      <c r="A131" s="66" t="s">
        <v>263</v>
      </c>
      <c r="B131" s="96" t="s">
        <v>160</v>
      </c>
      <c r="E131" s="83"/>
      <c r="F131" s="93">
        <f t="shared" si="10"/>
        <v>0</v>
      </c>
      <c r="G131" s="93" t="str">
        <f t="shared" si="11"/>
        <v/>
      </c>
      <c r="H131" s="64"/>
      <c r="L131" s="64"/>
      <c r="M131" s="64"/>
    </row>
    <row r="132" spans="1:14" hidden="1" outlineLevel="1" x14ac:dyDescent="0.25">
      <c r="A132" s="66" t="s">
        <v>264</v>
      </c>
      <c r="B132" s="96" t="s">
        <v>160</v>
      </c>
      <c r="E132" s="83"/>
      <c r="F132" s="93">
        <f t="shared" si="10"/>
        <v>0</v>
      </c>
      <c r="G132" s="93" t="str">
        <f t="shared" si="11"/>
        <v/>
      </c>
      <c r="H132" s="64"/>
      <c r="L132" s="64"/>
      <c r="M132" s="64"/>
    </row>
    <row r="133" spans="1:14" hidden="1" outlineLevel="1" x14ac:dyDescent="0.25">
      <c r="A133" s="66" t="s">
        <v>265</v>
      </c>
      <c r="B133" s="96" t="s">
        <v>160</v>
      </c>
      <c r="E133" s="83"/>
      <c r="F133" s="93">
        <f t="shared" si="10"/>
        <v>0</v>
      </c>
      <c r="G133" s="93" t="str">
        <f t="shared" si="11"/>
        <v/>
      </c>
      <c r="H133" s="64"/>
      <c r="L133" s="64"/>
      <c r="M133" s="64"/>
    </row>
    <row r="134" spans="1:14" hidden="1" outlineLevel="1" x14ac:dyDescent="0.25">
      <c r="A134" s="66" t="s">
        <v>266</v>
      </c>
      <c r="B134" s="96" t="s">
        <v>160</v>
      </c>
      <c r="E134" s="83"/>
      <c r="F134" s="93">
        <f t="shared" si="10"/>
        <v>0</v>
      </c>
      <c r="G134" s="93" t="str">
        <f t="shared" si="11"/>
        <v/>
      </c>
      <c r="H134" s="64"/>
      <c r="L134" s="64"/>
      <c r="M134" s="64"/>
    </row>
    <row r="135" spans="1:14" hidden="1" outlineLevel="1" x14ac:dyDescent="0.25">
      <c r="A135" s="66" t="s">
        <v>267</v>
      </c>
      <c r="B135" s="96" t="s">
        <v>160</v>
      </c>
      <c r="E135" s="83"/>
      <c r="F135" s="93">
        <f t="shared" si="10"/>
        <v>0</v>
      </c>
      <c r="G135" s="93" t="str">
        <f t="shared" si="11"/>
        <v/>
      </c>
      <c r="H135" s="64"/>
      <c r="L135" s="64"/>
      <c r="M135" s="64"/>
    </row>
    <row r="136" spans="1:14" hidden="1" outlineLevel="1" x14ac:dyDescent="0.25">
      <c r="A136" s="66" t="s">
        <v>268</v>
      </c>
      <c r="B136" s="96" t="s">
        <v>160</v>
      </c>
      <c r="C136" s="97"/>
      <c r="D136" s="97"/>
      <c r="E136" s="97"/>
      <c r="F136" s="93">
        <f t="shared" si="10"/>
        <v>0</v>
      </c>
      <c r="G136" s="93" t="str">
        <f t="shared" si="11"/>
        <v/>
      </c>
      <c r="H136" s="64"/>
      <c r="L136" s="64"/>
      <c r="M136" s="64"/>
    </row>
    <row r="137" spans="1:14" ht="15" customHeight="1" collapsed="1" x14ac:dyDescent="0.25">
      <c r="A137" s="85"/>
      <c r="B137" s="86" t="s">
        <v>269</v>
      </c>
      <c r="C137" s="88" t="s">
        <v>226</v>
      </c>
      <c r="D137" s="88" t="s">
        <v>227</v>
      </c>
      <c r="E137" s="87"/>
      <c r="F137" s="88" t="s">
        <v>228</v>
      </c>
      <c r="G137" s="88" t="s">
        <v>229</v>
      </c>
      <c r="H137" s="64"/>
      <c r="L137" s="64"/>
      <c r="M137" s="64"/>
    </row>
    <row r="138" spans="1:14" s="103" customFormat="1" x14ac:dyDescent="0.25">
      <c r="A138" s="66" t="s">
        <v>270</v>
      </c>
      <c r="B138" s="83" t="s">
        <v>231</v>
      </c>
      <c r="C138" s="92">
        <v>6926</v>
      </c>
      <c r="D138" s="92">
        <v>0</v>
      </c>
      <c r="E138" s="93"/>
      <c r="F138" s="93">
        <f>IF($C$153=0,"",IF(C138="[for completion]","",C138/$C$153))</f>
        <v>1</v>
      </c>
      <c r="G138" s="93" t="str">
        <f>IF($D$153=0,"",IF(D138="[for completion]","",D138/$D$153))</f>
        <v/>
      </c>
      <c r="H138" s="64"/>
      <c r="I138" s="66"/>
      <c r="J138" s="66"/>
      <c r="K138" s="66"/>
      <c r="L138" s="64"/>
      <c r="M138" s="64"/>
      <c r="N138" s="64"/>
    </row>
    <row r="139" spans="1:14" s="103" customFormat="1" x14ac:dyDescent="0.25">
      <c r="A139" s="66" t="s">
        <v>271</v>
      </c>
      <c r="B139" s="83" t="s">
        <v>233</v>
      </c>
      <c r="C139" s="66">
        <v>0</v>
      </c>
      <c r="D139" s="66">
        <v>0</v>
      </c>
      <c r="E139" s="93"/>
      <c r="F139" s="93">
        <f t="shared" ref="F139:F152" si="12">IF($C$153=0,"",IF(C139="[for completion]","",C139/$C$153))</f>
        <v>0</v>
      </c>
      <c r="G139" s="93" t="str">
        <f t="shared" ref="G139:G152" si="13">IF($D$153=0,"",IF(D139="[for completion]","",D139/$D$153))</f>
        <v/>
      </c>
      <c r="H139" s="64"/>
      <c r="I139" s="66"/>
      <c r="J139" s="66"/>
      <c r="K139" s="66"/>
      <c r="L139" s="64"/>
      <c r="M139" s="64"/>
      <c r="N139" s="64"/>
    </row>
    <row r="140" spans="1:14" s="103" customFormat="1" x14ac:dyDescent="0.25">
      <c r="A140" s="66" t="s">
        <v>272</v>
      </c>
      <c r="B140" s="83" t="s">
        <v>235</v>
      </c>
      <c r="C140" s="66">
        <v>0</v>
      </c>
      <c r="D140" s="66">
        <v>0</v>
      </c>
      <c r="E140" s="93"/>
      <c r="F140" s="93">
        <f t="shared" si="12"/>
        <v>0</v>
      </c>
      <c r="G140" s="93" t="str">
        <f t="shared" si="13"/>
        <v/>
      </c>
      <c r="H140" s="64"/>
      <c r="I140" s="66"/>
      <c r="J140" s="66"/>
      <c r="K140" s="66"/>
      <c r="L140" s="64"/>
      <c r="M140" s="64"/>
      <c r="N140" s="64"/>
    </row>
    <row r="141" spans="1:14" s="103" customFormat="1" x14ac:dyDescent="0.25">
      <c r="A141" s="66" t="s">
        <v>273</v>
      </c>
      <c r="B141" s="83" t="s">
        <v>237</v>
      </c>
      <c r="C141" s="66">
        <v>0</v>
      </c>
      <c r="D141" s="66">
        <v>0</v>
      </c>
      <c r="E141" s="93"/>
      <c r="F141" s="93">
        <f t="shared" si="12"/>
        <v>0</v>
      </c>
      <c r="G141" s="93" t="str">
        <f t="shared" si="13"/>
        <v/>
      </c>
      <c r="H141" s="64"/>
      <c r="I141" s="66"/>
      <c r="J141" s="66"/>
      <c r="K141" s="66"/>
      <c r="L141" s="64"/>
      <c r="M141" s="64"/>
      <c r="N141" s="64"/>
    </row>
    <row r="142" spans="1:14" s="103" customFormat="1" x14ac:dyDescent="0.25">
      <c r="A142" s="66" t="s">
        <v>274</v>
      </c>
      <c r="B142" s="83" t="s">
        <v>239</v>
      </c>
      <c r="C142" s="66">
        <v>0</v>
      </c>
      <c r="D142" s="66">
        <v>0</v>
      </c>
      <c r="E142" s="93"/>
      <c r="F142" s="93">
        <f t="shared" si="12"/>
        <v>0</v>
      </c>
      <c r="G142" s="93" t="str">
        <f t="shared" si="13"/>
        <v/>
      </c>
      <c r="H142" s="64"/>
      <c r="I142" s="66"/>
      <c r="J142" s="66"/>
      <c r="K142" s="66"/>
      <c r="L142" s="64"/>
      <c r="M142" s="64"/>
      <c r="N142" s="64"/>
    </row>
    <row r="143" spans="1:14" s="103" customFormat="1" x14ac:dyDescent="0.25">
      <c r="A143" s="66" t="s">
        <v>275</v>
      </c>
      <c r="B143" s="83" t="s">
        <v>241</v>
      </c>
      <c r="C143" s="66">
        <v>0</v>
      </c>
      <c r="D143" s="66">
        <v>0</v>
      </c>
      <c r="E143" s="83"/>
      <c r="F143" s="93">
        <f t="shared" si="12"/>
        <v>0</v>
      </c>
      <c r="G143" s="93" t="str">
        <f t="shared" si="13"/>
        <v/>
      </c>
      <c r="H143" s="64"/>
      <c r="I143" s="66"/>
      <c r="J143" s="66"/>
      <c r="K143" s="66"/>
      <c r="L143" s="64"/>
      <c r="M143" s="64"/>
      <c r="N143" s="64"/>
    </row>
    <row r="144" spans="1:14" x14ac:dyDescent="0.25">
      <c r="A144" s="66" t="s">
        <v>276</v>
      </c>
      <c r="B144" s="83" t="s">
        <v>243</v>
      </c>
      <c r="C144" s="66">
        <v>0</v>
      </c>
      <c r="D144" s="66">
        <v>0</v>
      </c>
      <c r="E144" s="83"/>
      <c r="F144" s="93">
        <f t="shared" si="12"/>
        <v>0</v>
      </c>
      <c r="G144" s="93" t="str">
        <f t="shared" si="13"/>
        <v/>
      </c>
      <c r="H144" s="64"/>
      <c r="L144" s="64"/>
      <c r="M144" s="64"/>
    </row>
    <row r="145" spans="1:13" x14ac:dyDescent="0.25">
      <c r="A145" s="66" t="s">
        <v>277</v>
      </c>
      <c r="B145" s="83" t="s">
        <v>245</v>
      </c>
      <c r="C145" s="66">
        <v>0</v>
      </c>
      <c r="D145" s="66">
        <v>0</v>
      </c>
      <c r="E145" s="83"/>
      <c r="F145" s="93">
        <f t="shared" si="12"/>
        <v>0</v>
      </c>
      <c r="G145" s="93" t="str">
        <f t="shared" si="13"/>
        <v/>
      </c>
      <c r="H145" s="64"/>
      <c r="L145" s="64"/>
      <c r="M145" s="64"/>
    </row>
    <row r="146" spans="1:13" x14ac:dyDescent="0.25">
      <c r="A146" s="66" t="s">
        <v>278</v>
      </c>
      <c r="B146" s="83" t="s">
        <v>247</v>
      </c>
      <c r="C146" s="66">
        <v>0</v>
      </c>
      <c r="D146" s="66">
        <v>0</v>
      </c>
      <c r="E146" s="83"/>
      <c r="F146" s="93">
        <f t="shared" si="12"/>
        <v>0</v>
      </c>
      <c r="G146" s="93" t="str">
        <f t="shared" si="13"/>
        <v/>
      </c>
      <c r="H146" s="64"/>
      <c r="L146" s="64"/>
      <c r="M146" s="64"/>
    </row>
    <row r="147" spans="1:13" x14ac:dyDescent="0.25">
      <c r="A147" s="66" t="s">
        <v>279</v>
      </c>
      <c r="B147" s="83" t="s">
        <v>249</v>
      </c>
      <c r="C147" s="66">
        <v>0</v>
      </c>
      <c r="D147" s="66">
        <v>0</v>
      </c>
      <c r="E147" s="83"/>
      <c r="F147" s="93">
        <f t="shared" si="12"/>
        <v>0</v>
      </c>
      <c r="G147" s="93" t="str">
        <f t="shared" si="13"/>
        <v/>
      </c>
      <c r="H147" s="64"/>
      <c r="L147" s="64"/>
      <c r="M147" s="64"/>
    </row>
    <row r="148" spans="1:13" x14ac:dyDescent="0.25">
      <c r="A148" s="66" t="s">
        <v>280</v>
      </c>
      <c r="B148" s="83" t="s">
        <v>251</v>
      </c>
      <c r="C148" s="66">
        <v>0</v>
      </c>
      <c r="D148" s="66">
        <v>0</v>
      </c>
      <c r="E148" s="83"/>
      <c r="F148" s="93">
        <f t="shared" si="12"/>
        <v>0</v>
      </c>
      <c r="G148" s="93" t="str">
        <f t="shared" si="13"/>
        <v/>
      </c>
      <c r="H148" s="64"/>
      <c r="L148" s="64"/>
      <c r="M148" s="64"/>
    </row>
    <row r="149" spans="1:13" x14ac:dyDescent="0.25">
      <c r="A149" s="66" t="s">
        <v>281</v>
      </c>
      <c r="B149" s="83" t="s">
        <v>253</v>
      </c>
      <c r="C149" s="66">
        <v>0</v>
      </c>
      <c r="D149" s="66">
        <v>0</v>
      </c>
      <c r="E149" s="83"/>
      <c r="F149" s="93">
        <f t="shared" si="12"/>
        <v>0</v>
      </c>
      <c r="G149" s="93" t="str">
        <f t="shared" si="13"/>
        <v/>
      </c>
      <c r="H149" s="64"/>
      <c r="L149" s="64"/>
      <c r="M149" s="64"/>
    </row>
    <row r="150" spans="1:13" x14ac:dyDescent="0.25">
      <c r="A150" s="66" t="s">
        <v>282</v>
      </c>
      <c r="B150" s="83" t="s">
        <v>255</v>
      </c>
      <c r="C150" s="66">
        <v>0</v>
      </c>
      <c r="D150" s="66">
        <v>0</v>
      </c>
      <c r="E150" s="83"/>
      <c r="F150" s="93">
        <f t="shared" si="12"/>
        <v>0</v>
      </c>
      <c r="G150" s="93" t="str">
        <f t="shared" si="13"/>
        <v/>
      </c>
      <c r="H150" s="64"/>
      <c r="L150" s="64"/>
      <c r="M150" s="64"/>
    </row>
    <row r="151" spans="1:13" x14ac:dyDescent="0.25">
      <c r="A151" s="66" t="s">
        <v>283</v>
      </c>
      <c r="B151" s="83" t="s">
        <v>257</v>
      </c>
      <c r="C151" s="66">
        <v>0</v>
      </c>
      <c r="D151" s="66">
        <v>0</v>
      </c>
      <c r="E151" s="83"/>
      <c r="F151" s="93">
        <f t="shared" si="12"/>
        <v>0</v>
      </c>
      <c r="G151" s="93" t="str">
        <f t="shared" si="13"/>
        <v/>
      </c>
      <c r="H151" s="64"/>
      <c r="L151" s="64"/>
      <c r="M151" s="64"/>
    </row>
    <row r="152" spans="1:13" x14ac:dyDescent="0.25">
      <c r="A152" s="66" t="s">
        <v>284</v>
      </c>
      <c r="B152" s="83" t="s">
        <v>156</v>
      </c>
      <c r="C152" s="66">
        <v>0</v>
      </c>
      <c r="D152" s="66">
        <v>0</v>
      </c>
      <c r="E152" s="83"/>
      <c r="F152" s="93">
        <f t="shared" si="12"/>
        <v>0</v>
      </c>
      <c r="G152" s="93" t="str">
        <f t="shared" si="13"/>
        <v/>
      </c>
      <c r="H152" s="64"/>
      <c r="L152" s="64"/>
      <c r="M152" s="64"/>
    </row>
    <row r="153" spans="1:13" x14ac:dyDescent="0.25">
      <c r="A153" s="66" t="s">
        <v>285</v>
      </c>
      <c r="B153" s="101" t="s">
        <v>158</v>
      </c>
      <c r="C153" s="92">
        <f>SUM(C138:C152)</f>
        <v>6926</v>
      </c>
      <c r="D153" s="92">
        <f>SUM(D138:D152)</f>
        <v>0</v>
      </c>
      <c r="E153" s="83"/>
      <c r="F153" s="155">
        <f>SUM(F138:F152)</f>
        <v>1</v>
      </c>
      <c r="G153" s="155">
        <f>SUM(G138:G152)</f>
        <v>0</v>
      </c>
      <c r="H153" s="64"/>
      <c r="L153" s="64"/>
      <c r="M153" s="64"/>
    </row>
    <row r="154" spans="1:13" hidden="1" outlineLevel="1" x14ac:dyDescent="0.25">
      <c r="A154" s="66" t="s">
        <v>286</v>
      </c>
      <c r="B154" s="96" t="s">
        <v>160</v>
      </c>
      <c r="E154" s="83"/>
      <c r="F154" s="93">
        <f t="shared" ref="F154:F162" si="14">IF($C$153=0,"",IF(C154="[for completion]","",C154/$C$153))</f>
        <v>0</v>
      </c>
      <c r="G154" s="93" t="str">
        <f t="shared" ref="G154:G162" si="15">IF($D$153=0,"",IF(D154="[for completion]","",D154/$D$153))</f>
        <v/>
      </c>
      <c r="H154" s="64"/>
      <c r="L154" s="64"/>
      <c r="M154" s="64"/>
    </row>
    <row r="155" spans="1:13" hidden="1" outlineLevel="1" x14ac:dyDescent="0.25">
      <c r="A155" s="66" t="s">
        <v>287</v>
      </c>
      <c r="B155" s="96" t="s">
        <v>160</v>
      </c>
      <c r="E155" s="83"/>
      <c r="F155" s="93">
        <f t="shared" si="14"/>
        <v>0</v>
      </c>
      <c r="G155" s="93" t="str">
        <f t="shared" si="15"/>
        <v/>
      </c>
      <c r="H155" s="64"/>
      <c r="L155" s="64"/>
      <c r="M155" s="64"/>
    </row>
    <row r="156" spans="1:13" hidden="1" outlineLevel="1" x14ac:dyDescent="0.25">
      <c r="A156" s="66" t="s">
        <v>288</v>
      </c>
      <c r="B156" s="96" t="s">
        <v>160</v>
      </c>
      <c r="E156" s="83"/>
      <c r="F156" s="93">
        <f t="shared" si="14"/>
        <v>0</v>
      </c>
      <c r="G156" s="93" t="str">
        <f t="shared" si="15"/>
        <v/>
      </c>
      <c r="H156" s="64"/>
      <c r="L156" s="64"/>
      <c r="M156" s="64"/>
    </row>
    <row r="157" spans="1:13" hidden="1" outlineLevel="1" x14ac:dyDescent="0.25">
      <c r="A157" s="66" t="s">
        <v>289</v>
      </c>
      <c r="B157" s="96" t="s">
        <v>160</v>
      </c>
      <c r="E157" s="83"/>
      <c r="F157" s="93">
        <f t="shared" si="14"/>
        <v>0</v>
      </c>
      <c r="G157" s="93" t="str">
        <f t="shared" si="15"/>
        <v/>
      </c>
      <c r="H157" s="64"/>
      <c r="L157" s="64"/>
      <c r="M157" s="64"/>
    </row>
    <row r="158" spans="1:13" hidden="1" outlineLevel="1" x14ac:dyDescent="0.25">
      <c r="A158" s="66" t="s">
        <v>290</v>
      </c>
      <c r="B158" s="96" t="s">
        <v>160</v>
      </c>
      <c r="E158" s="83"/>
      <c r="F158" s="93">
        <f t="shared" si="14"/>
        <v>0</v>
      </c>
      <c r="G158" s="93" t="str">
        <f t="shared" si="15"/>
        <v/>
      </c>
      <c r="H158" s="64"/>
      <c r="L158" s="64"/>
      <c r="M158" s="64"/>
    </row>
    <row r="159" spans="1:13" hidden="1" outlineLevel="1" x14ac:dyDescent="0.25">
      <c r="A159" s="66" t="s">
        <v>291</v>
      </c>
      <c r="B159" s="96" t="s">
        <v>160</v>
      </c>
      <c r="E159" s="83"/>
      <c r="F159" s="93">
        <f t="shared" si="14"/>
        <v>0</v>
      </c>
      <c r="G159" s="93" t="str">
        <f t="shared" si="15"/>
        <v/>
      </c>
      <c r="H159" s="64"/>
      <c r="L159" s="64"/>
      <c r="M159" s="64"/>
    </row>
    <row r="160" spans="1:13" hidden="1" outlineLevel="1" x14ac:dyDescent="0.25">
      <c r="A160" s="66" t="s">
        <v>292</v>
      </c>
      <c r="B160" s="96" t="s">
        <v>160</v>
      </c>
      <c r="E160" s="83"/>
      <c r="F160" s="93">
        <f t="shared" si="14"/>
        <v>0</v>
      </c>
      <c r="G160" s="93" t="str">
        <f t="shared" si="15"/>
        <v/>
      </c>
      <c r="H160" s="64"/>
      <c r="L160" s="64"/>
      <c r="M160" s="64"/>
    </row>
    <row r="161" spans="1:13" hidden="1" outlineLevel="1" x14ac:dyDescent="0.25">
      <c r="A161" s="66" t="s">
        <v>293</v>
      </c>
      <c r="B161" s="96" t="s">
        <v>160</v>
      </c>
      <c r="E161" s="83"/>
      <c r="F161" s="93">
        <f t="shared" si="14"/>
        <v>0</v>
      </c>
      <c r="G161" s="93" t="str">
        <f t="shared" si="15"/>
        <v/>
      </c>
      <c r="H161" s="64"/>
      <c r="L161" s="64"/>
      <c r="M161" s="64"/>
    </row>
    <row r="162" spans="1:13" hidden="1" outlineLevel="1" x14ac:dyDescent="0.25">
      <c r="A162" s="66" t="s">
        <v>294</v>
      </c>
      <c r="B162" s="96" t="s">
        <v>160</v>
      </c>
      <c r="C162" s="97"/>
      <c r="D162" s="97"/>
      <c r="E162" s="97"/>
      <c r="F162" s="93">
        <f t="shared" si="14"/>
        <v>0</v>
      </c>
      <c r="G162" s="93" t="str">
        <f t="shared" si="15"/>
        <v/>
      </c>
      <c r="H162" s="64"/>
      <c r="L162" s="64"/>
      <c r="M162" s="64"/>
    </row>
    <row r="163" spans="1:13" ht="15" customHeight="1" collapsed="1" x14ac:dyDescent="0.25">
      <c r="A163" s="85"/>
      <c r="B163" s="86" t="s">
        <v>295</v>
      </c>
      <c r="C163" s="141" t="s">
        <v>226</v>
      </c>
      <c r="D163" s="141" t="s">
        <v>227</v>
      </c>
      <c r="E163" s="87"/>
      <c r="F163" s="141" t="s">
        <v>228</v>
      </c>
      <c r="G163" s="141" t="s">
        <v>229</v>
      </c>
      <c r="H163" s="64"/>
      <c r="L163" s="64"/>
      <c r="M163" s="64"/>
    </row>
    <row r="164" spans="1:13" x14ac:dyDescent="0.25">
      <c r="A164" s="66" t="s">
        <v>297</v>
      </c>
      <c r="B164" s="64" t="s">
        <v>298</v>
      </c>
      <c r="C164" s="92">
        <v>4731</v>
      </c>
      <c r="D164" s="66">
        <v>0</v>
      </c>
      <c r="E164" s="105"/>
      <c r="F164" s="419">
        <f>IF($C$167=0,"",IF(C164="[for completion]","",C164/$C$167))</f>
        <v>0.68307825584753101</v>
      </c>
      <c r="G164" s="105" t="str">
        <f>IF($D$167=0,"",IF(D164="[for completion]","",D164/$D$167))</f>
        <v/>
      </c>
      <c r="H164" s="64"/>
      <c r="L164" s="64"/>
      <c r="M164" s="64"/>
    </row>
    <row r="165" spans="1:13" x14ac:dyDescent="0.25">
      <c r="A165" s="66" t="s">
        <v>299</v>
      </c>
      <c r="B165" s="64" t="s">
        <v>300</v>
      </c>
      <c r="C165" s="92">
        <v>2195</v>
      </c>
      <c r="D165" s="66">
        <v>0</v>
      </c>
      <c r="E165" s="105"/>
      <c r="F165" s="419">
        <f>IF($C$167=0,"",IF(C165="[for completion]","",C165/$C$167))</f>
        <v>0.31692174415246893</v>
      </c>
      <c r="G165" s="105" t="str">
        <f>IF($D$167=0,"",IF(D165="[for completion]","",D165/$D$167))</f>
        <v/>
      </c>
      <c r="H165" s="64"/>
      <c r="L165" s="64"/>
      <c r="M165" s="64"/>
    </row>
    <row r="166" spans="1:13" x14ac:dyDescent="0.25">
      <c r="A166" s="66" t="s">
        <v>301</v>
      </c>
      <c r="B166" s="64" t="s">
        <v>156</v>
      </c>
      <c r="C166" s="92">
        <v>0</v>
      </c>
      <c r="D166" s="66">
        <v>0</v>
      </c>
      <c r="E166" s="105"/>
      <c r="F166" s="419">
        <f>IF($C$167=0,"",IF(C166="[for completion]","",C166/$C$167))</f>
        <v>0</v>
      </c>
      <c r="G166" s="105" t="str">
        <f>IF($D$167=0,"",IF(D166="[for completion]","",D166/$D$167))</f>
        <v/>
      </c>
      <c r="H166" s="64"/>
      <c r="L166" s="64"/>
      <c r="M166" s="64"/>
    </row>
    <row r="167" spans="1:13" x14ac:dyDescent="0.25">
      <c r="A167" s="66" t="s">
        <v>302</v>
      </c>
      <c r="B167" s="106" t="s">
        <v>158</v>
      </c>
      <c r="C167" s="92">
        <f>SUM(C164:C166)</f>
        <v>6926</v>
      </c>
      <c r="D167" s="64">
        <f>SUM(D164:D166)</f>
        <v>0</v>
      </c>
      <c r="E167" s="105"/>
      <c r="F167" s="419">
        <f>SUM(F164:F166)</f>
        <v>1</v>
      </c>
      <c r="G167" s="105">
        <f>SUM(G164:G166)</f>
        <v>0</v>
      </c>
      <c r="H167" s="64"/>
      <c r="L167" s="64"/>
      <c r="M167" s="64"/>
    </row>
    <row r="168" spans="1:13" outlineLevel="1" x14ac:dyDescent="0.25">
      <c r="A168" s="66" t="s">
        <v>303</v>
      </c>
      <c r="B168" s="106"/>
      <c r="C168" s="64"/>
      <c r="D168" s="64"/>
      <c r="E168" s="105"/>
      <c r="F168" s="105"/>
      <c r="G168" s="62"/>
      <c r="H168" s="64"/>
      <c r="L168" s="64"/>
      <c r="M168" s="64"/>
    </row>
    <row r="169" spans="1:13" outlineLevel="1" x14ac:dyDescent="0.25">
      <c r="A169" s="66" t="s">
        <v>304</v>
      </c>
      <c r="B169" s="106"/>
      <c r="C169" s="64"/>
      <c r="D169" s="64"/>
      <c r="E169" s="105"/>
      <c r="F169" s="105"/>
      <c r="G169" s="62"/>
      <c r="H169" s="64"/>
      <c r="L169" s="64"/>
      <c r="M169" s="64"/>
    </row>
    <row r="170" spans="1:13" outlineLevel="1" x14ac:dyDescent="0.25">
      <c r="A170" s="66" t="s">
        <v>305</v>
      </c>
      <c r="B170" s="106"/>
      <c r="C170" s="64"/>
      <c r="D170" s="64"/>
      <c r="E170" s="105"/>
      <c r="F170" s="105"/>
      <c r="G170" s="62"/>
      <c r="H170" s="64"/>
      <c r="L170" s="64"/>
      <c r="M170" s="64"/>
    </row>
    <row r="171" spans="1:13" outlineLevel="1" x14ac:dyDescent="0.25">
      <c r="A171" s="66" t="s">
        <v>306</v>
      </c>
      <c r="B171" s="106"/>
      <c r="C171" s="64"/>
      <c r="D171" s="64"/>
      <c r="E171" s="105"/>
      <c r="F171" s="105"/>
      <c r="G171" s="62"/>
      <c r="H171" s="64"/>
      <c r="L171" s="64"/>
      <c r="M171" s="64"/>
    </row>
    <row r="172" spans="1:13" outlineLevel="1" x14ac:dyDescent="0.25">
      <c r="A172" s="66" t="s">
        <v>307</v>
      </c>
      <c r="B172" s="106"/>
      <c r="C172" s="64"/>
      <c r="D172" s="64"/>
      <c r="E172" s="105"/>
      <c r="F172" s="105"/>
      <c r="G172" s="62"/>
      <c r="H172" s="64"/>
      <c r="L172" s="64"/>
      <c r="M172" s="64"/>
    </row>
    <row r="173" spans="1:13" ht="15" customHeight="1" x14ac:dyDescent="0.25">
      <c r="A173" s="85"/>
      <c r="B173" s="86" t="s">
        <v>308</v>
      </c>
      <c r="C173" s="85" t="s">
        <v>123</v>
      </c>
      <c r="D173" s="85"/>
      <c r="E173" s="87"/>
      <c r="F173" s="88" t="s">
        <v>309</v>
      </c>
      <c r="G173" s="88"/>
      <c r="H173" s="64"/>
      <c r="L173" s="64"/>
      <c r="M173" s="64"/>
    </row>
    <row r="174" spans="1:13" ht="15" customHeight="1" x14ac:dyDescent="0.25">
      <c r="A174" s="66" t="s">
        <v>310</v>
      </c>
      <c r="B174" s="83" t="s">
        <v>311</v>
      </c>
      <c r="C174" s="66">
        <v>0</v>
      </c>
      <c r="D174" s="80"/>
      <c r="E174" s="72"/>
      <c r="F174" s="93">
        <f>IF($C$179=0,"",IF(C174="[for completion]","",C174/$C$179))</f>
        <v>0</v>
      </c>
      <c r="G174" s="93"/>
      <c r="H174" s="64"/>
      <c r="L174" s="64"/>
      <c r="M174" s="64"/>
    </row>
    <row r="175" spans="1:13" ht="30.75" customHeight="1" x14ac:dyDescent="0.25">
      <c r="A175" s="66" t="s">
        <v>9</v>
      </c>
      <c r="B175" s="83" t="s">
        <v>1207</v>
      </c>
      <c r="C175" s="66">
        <v>0</v>
      </c>
      <c r="E175" s="95"/>
      <c r="F175" s="93">
        <f>IF($C$179=0,"",IF(C175="[for completion]","",C175/$C$179))</f>
        <v>0</v>
      </c>
      <c r="G175" s="93"/>
      <c r="H175" s="64"/>
      <c r="L175" s="64"/>
      <c r="M175" s="64"/>
    </row>
    <row r="176" spans="1:13" x14ac:dyDescent="0.25">
      <c r="A176" s="66" t="s">
        <v>312</v>
      </c>
      <c r="B176" s="83" t="s">
        <v>313</v>
      </c>
      <c r="C176" s="66">
        <v>0</v>
      </c>
      <c r="E176" s="95"/>
      <c r="F176" s="93"/>
      <c r="G176" s="93"/>
      <c r="H176" s="64"/>
      <c r="L176" s="64"/>
      <c r="M176" s="64"/>
    </row>
    <row r="177" spans="1:13" x14ac:dyDescent="0.25">
      <c r="A177" s="66" t="s">
        <v>314</v>
      </c>
      <c r="B177" s="83" t="s">
        <v>315</v>
      </c>
      <c r="C177" s="92">
        <v>1039</v>
      </c>
      <c r="E177" s="95"/>
      <c r="F177" s="93">
        <f t="shared" ref="F177:F187" si="16">IF($C$179=0,"",IF(C177="[for completion]","",C177/$C$179))</f>
        <v>1</v>
      </c>
      <c r="G177" s="93"/>
      <c r="H177" s="64"/>
      <c r="L177" s="64"/>
      <c r="M177" s="64"/>
    </row>
    <row r="178" spans="1:13" x14ac:dyDescent="0.25">
      <c r="A178" s="66" t="s">
        <v>316</v>
      </c>
      <c r="B178" s="83" t="s">
        <v>156</v>
      </c>
      <c r="C178" s="66">
        <v>0</v>
      </c>
      <c r="E178" s="95"/>
      <c r="F178" s="93">
        <f t="shared" si="16"/>
        <v>0</v>
      </c>
      <c r="G178" s="93"/>
      <c r="H178" s="64"/>
      <c r="L178" s="64"/>
      <c r="M178" s="64"/>
    </row>
    <row r="179" spans="1:13" x14ac:dyDescent="0.25">
      <c r="A179" s="66" t="s">
        <v>10</v>
      </c>
      <c r="B179" s="101" t="s">
        <v>158</v>
      </c>
      <c r="C179" s="92">
        <f>SUM(C174:C178)</f>
        <v>1039</v>
      </c>
      <c r="E179" s="95"/>
      <c r="F179" s="418">
        <f>SUM(F174:F178)</f>
        <v>1</v>
      </c>
      <c r="G179" s="93"/>
      <c r="H179" s="64"/>
      <c r="L179" s="64"/>
      <c r="M179" s="64"/>
    </row>
    <row r="180" spans="1:13" hidden="1" outlineLevel="1" x14ac:dyDescent="0.25">
      <c r="A180" s="66" t="s">
        <v>317</v>
      </c>
      <c r="B180" s="107" t="s">
        <v>318</v>
      </c>
      <c r="E180" s="95"/>
      <c r="F180" s="93">
        <f t="shared" si="16"/>
        <v>0</v>
      </c>
      <c r="G180" s="93"/>
      <c r="H180" s="64"/>
      <c r="L180" s="64"/>
      <c r="M180" s="64"/>
    </row>
    <row r="181" spans="1:13" s="107" customFormat="1" ht="30" hidden="1" outlineLevel="1" x14ac:dyDescent="0.25">
      <c r="A181" s="66" t="s">
        <v>319</v>
      </c>
      <c r="B181" s="107" t="s">
        <v>320</v>
      </c>
      <c r="F181" s="93">
        <f t="shared" si="16"/>
        <v>0</v>
      </c>
    </row>
    <row r="182" spans="1:13" ht="30" hidden="1" outlineLevel="1" x14ac:dyDescent="0.25">
      <c r="A182" s="66" t="s">
        <v>321</v>
      </c>
      <c r="B182" s="107" t="s">
        <v>322</v>
      </c>
      <c r="E182" s="95"/>
      <c r="F182" s="93">
        <f t="shared" si="16"/>
        <v>0</v>
      </c>
      <c r="G182" s="93"/>
      <c r="H182" s="64"/>
      <c r="L182" s="64"/>
      <c r="M182" s="64"/>
    </row>
    <row r="183" spans="1:13" hidden="1" outlineLevel="1" x14ac:dyDescent="0.25">
      <c r="A183" s="66" t="s">
        <v>323</v>
      </c>
      <c r="B183" s="107" t="s">
        <v>324</v>
      </c>
      <c r="E183" s="95"/>
      <c r="F183" s="93">
        <f t="shared" si="16"/>
        <v>0</v>
      </c>
      <c r="G183" s="93"/>
      <c r="H183" s="64"/>
      <c r="L183" s="64"/>
      <c r="M183" s="64"/>
    </row>
    <row r="184" spans="1:13" s="107" customFormat="1" ht="30" hidden="1" outlineLevel="1" x14ac:dyDescent="0.25">
      <c r="A184" s="66" t="s">
        <v>325</v>
      </c>
      <c r="B184" s="107" t="s">
        <v>326</v>
      </c>
      <c r="F184" s="93">
        <f t="shared" si="16"/>
        <v>0</v>
      </c>
    </row>
    <row r="185" spans="1:13" ht="30" hidden="1" outlineLevel="1" x14ac:dyDescent="0.25">
      <c r="A185" s="66" t="s">
        <v>327</v>
      </c>
      <c r="B185" s="107" t="s">
        <v>328</v>
      </c>
      <c r="E185" s="95"/>
      <c r="F185" s="93">
        <f t="shared" si="16"/>
        <v>0</v>
      </c>
      <c r="G185" s="93"/>
      <c r="H185" s="64"/>
      <c r="L185" s="64"/>
      <c r="M185" s="64"/>
    </row>
    <row r="186" spans="1:13" hidden="1" outlineLevel="1" x14ac:dyDescent="0.25">
      <c r="A186" s="66" t="s">
        <v>329</v>
      </c>
      <c r="B186" s="107" t="s">
        <v>330</v>
      </c>
      <c r="E186" s="95"/>
      <c r="F186" s="93">
        <f t="shared" si="16"/>
        <v>0</v>
      </c>
      <c r="G186" s="93"/>
      <c r="H186" s="64"/>
      <c r="L186" s="64"/>
      <c r="M186" s="64"/>
    </row>
    <row r="187" spans="1:13" hidden="1" outlineLevel="1" x14ac:dyDescent="0.25">
      <c r="A187" s="66" t="s">
        <v>331</v>
      </c>
      <c r="B187" s="107" t="s">
        <v>332</v>
      </c>
      <c r="E187" s="95"/>
      <c r="F187" s="93">
        <f t="shared" si="16"/>
        <v>0</v>
      </c>
      <c r="G187" s="93"/>
      <c r="H187" s="64"/>
      <c r="L187" s="64"/>
      <c r="M187" s="64"/>
    </row>
    <row r="188" spans="1:13" hidden="1" outlineLevel="1" x14ac:dyDescent="0.25">
      <c r="A188" s="66" t="s">
        <v>333</v>
      </c>
      <c r="B188" s="107"/>
      <c r="E188" s="95"/>
      <c r="F188" s="93"/>
      <c r="G188" s="93"/>
      <c r="H188" s="64"/>
      <c r="L188" s="64"/>
      <c r="M188" s="64"/>
    </row>
    <row r="189" spans="1:13" hidden="1" outlineLevel="1" x14ac:dyDescent="0.25">
      <c r="A189" s="66" t="s">
        <v>334</v>
      </c>
      <c r="B189" s="107"/>
      <c r="E189" s="95"/>
      <c r="F189" s="93"/>
      <c r="G189" s="93"/>
      <c r="H189" s="64"/>
      <c r="L189" s="64"/>
      <c r="M189" s="64"/>
    </row>
    <row r="190" spans="1:13" hidden="1" outlineLevel="1" x14ac:dyDescent="0.25">
      <c r="A190" s="66" t="s">
        <v>335</v>
      </c>
      <c r="B190" s="107"/>
      <c r="E190" s="95"/>
      <c r="F190" s="93"/>
      <c r="G190" s="93"/>
      <c r="H190" s="64"/>
      <c r="L190" s="64"/>
      <c r="M190" s="64"/>
    </row>
    <row r="191" spans="1:13" hidden="1" outlineLevel="1" x14ac:dyDescent="0.25">
      <c r="A191" s="66" t="s">
        <v>336</v>
      </c>
      <c r="B191" s="96"/>
      <c r="E191" s="95"/>
      <c r="F191" s="93">
        <f>IF($C$179=0,"",IF(C191="[for completion]","",C191/$C$179))</f>
        <v>0</v>
      </c>
      <c r="G191" s="93"/>
      <c r="H191" s="64"/>
      <c r="L191" s="64"/>
      <c r="M191" s="64"/>
    </row>
    <row r="192" spans="1:13" ht="15" customHeight="1" collapsed="1" x14ac:dyDescent="0.25">
      <c r="A192" s="85"/>
      <c r="B192" s="86" t="s">
        <v>337</v>
      </c>
      <c r="C192" s="85" t="s">
        <v>123</v>
      </c>
      <c r="D192" s="85"/>
      <c r="E192" s="87"/>
      <c r="F192" s="88" t="s">
        <v>309</v>
      </c>
      <c r="G192" s="88"/>
      <c r="H192" s="64"/>
      <c r="L192" s="64"/>
      <c r="M192" s="64"/>
    </row>
    <row r="193" spans="1:13" x14ac:dyDescent="0.25">
      <c r="A193" s="66" t="s">
        <v>338</v>
      </c>
      <c r="B193" s="83" t="s">
        <v>339</v>
      </c>
      <c r="C193" s="92">
        <v>1039</v>
      </c>
      <c r="E193" s="92"/>
      <c r="F193" s="93">
        <f t="shared" ref="F193:F206" si="17">IF($C$208=0,"",IF(C193="[for completion]","",C193/$C$208))</f>
        <v>1</v>
      </c>
      <c r="G193" s="93"/>
      <c r="H193" s="64"/>
      <c r="L193" s="64"/>
      <c r="M193" s="64"/>
    </row>
    <row r="194" spans="1:13" x14ac:dyDescent="0.25">
      <c r="A194" s="66" t="s">
        <v>340</v>
      </c>
      <c r="B194" s="83" t="s">
        <v>341</v>
      </c>
      <c r="C194" s="66">
        <v>0</v>
      </c>
      <c r="E194" s="95"/>
      <c r="F194" s="93">
        <f t="shared" si="17"/>
        <v>0</v>
      </c>
      <c r="G194" s="95"/>
      <c r="H194" s="64"/>
      <c r="L194" s="64"/>
      <c r="M194" s="64"/>
    </row>
    <row r="195" spans="1:13" x14ac:dyDescent="0.25">
      <c r="A195" s="66" t="s">
        <v>342</v>
      </c>
      <c r="B195" s="83" t="s">
        <v>343</v>
      </c>
      <c r="C195" s="66">
        <v>0</v>
      </c>
      <c r="E195" s="95"/>
      <c r="F195" s="93">
        <f t="shared" si="17"/>
        <v>0</v>
      </c>
      <c r="G195" s="95"/>
      <c r="H195" s="64"/>
      <c r="L195" s="64"/>
      <c r="M195" s="64"/>
    </row>
    <row r="196" spans="1:13" x14ac:dyDescent="0.25">
      <c r="A196" s="66" t="s">
        <v>344</v>
      </c>
      <c r="B196" s="83" t="s">
        <v>345</v>
      </c>
      <c r="C196" s="66">
        <v>0</v>
      </c>
      <c r="E196" s="95"/>
      <c r="F196" s="93">
        <f t="shared" si="17"/>
        <v>0</v>
      </c>
      <c r="G196" s="95"/>
      <c r="H196" s="64"/>
      <c r="L196" s="64"/>
      <c r="M196" s="64"/>
    </row>
    <row r="197" spans="1:13" x14ac:dyDescent="0.25">
      <c r="A197" s="66" t="s">
        <v>346</v>
      </c>
      <c r="B197" s="83" t="s">
        <v>347</v>
      </c>
      <c r="C197" s="66">
        <v>0</v>
      </c>
      <c r="E197" s="95"/>
      <c r="F197" s="93">
        <f t="shared" si="17"/>
        <v>0</v>
      </c>
      <c r="G197" s="95"/>
      <c r="H197" s="64"/>
      <c r="L197" s="64"/>
      <c r="M197" s="64"/>
    </row>
    <row r="198" spans="1:13" x14ac:dyDescent="0.25">
      <c r="A198" s="66" t="s">
        <v>348</v>
      </c>
      <c r="B198" s="83" t="s">
        <v>349</v>
      </c>
      <c r="C198" s="66">
        <v>0</v>
      </c>
      <c r="E198" s="95"/>
      <c r="F198" s="93">
        <f t="shared" si="17"/>
        <v>0</v>
      </c>
      <c r="G198" s="95"/>
      <c r="H198" s="64"/>
      <c r="L198" s="64"/>
      <c r="M198" s="64"/>
    </row>
    <row r="199" spans="1:13" x14ac:dyDescent="0.25">
      <c r="A199" s="66" t="s">
        <v>350</v>
      </c>
      <c r="B199" s="83" t="s">
        <v>351</v>
      </c>
      <c r="C199" s="66">
        <v>0</v>
      </c>
      <c r="E199" s="95"/>
      <c r="F199" s="93">
        <f t="shared" si="17"/>
        <v>0</v>
      </c>
      <c r="G199" s="95"/>
      <c r="H199" s="64"/>
      <c r="L199" s="64"/>
      <c r="M199" s="64"/>
    </row>
    <row r="200" spans="1:13" x14ac:dyDescent="0.25">
      <c r="A200" s="66" t="s">
        <v>352</v>
      </c>
      <c r="B200" s="83" t="s">
        <v>12</v>
      </c>
      <c r="C200" s="66">
        <v>0</v>
      </c>
      <c r="E200" s="95"/>
      <c r="F200" s="93">
        <f t="shared" si="17"/>
        <v>0</v>
      </c>
      <c r="G200" s="95"/>
      <c r="H200" s="64"/>
      <c r="L200" s="64"/>
      <c r="M200" s="64"/>
    </row>
    <row r="201" spans="1:13" x14ac:dyDescent="0.25">
      <c r="A201" s="66" t="s">
        <v>353</v>
      </c>
      <c r="B201" s="83" t="s">
        <v>354</v>
      </c>
      <c r="C201" s="66">
        <v>0</v>
      </c>
      <c r="E201" s="95"/>
      <c r="F201" s="93">
        <f t="shared" si="17"/>
        <v>0</v>
      </c>
      <c r="G201" s="95"/>
      <c r="H201" s="64"/>
      <c r="L201" s="64"/>
      <c r="M201" s="64"/>
    </row>
    <row r="202" spans="1:13" x14ac:dyDescent="0.25">
      <c r="A202" s="66" t="s">
        <v>355</v>
      </c>
      <c r="B202" s="83" t="s">
        <v>356</v>
      </c>
      <c r="C202" s="66">
        <v>0</v>
      </c>
      <c r="E202" s="95"/>
      <c r="F202" s="93">
        <f t="shared" si="17"/>
        <v>0</v>
      </c>
      <c r="G202" s="95"/>
      <c r="H202" s="64"/>
      <c r="L202" s="64"/>
      <c r="M202" s="64"/>
    </row>
    <row r="203" spans="1:13" x14ac:dyDescent="0.25">
      <c r="A203" s="66" t="s">
        <v>357</v>
      </c>
      <c r="B203" s="83" t="s">
        <v>358</v>
      </c>
      <c r="C203" s="66">
        <v>0</v>
      </c>
      <c r="E203" s="95"/>
      <c r="F203" s="93">
        <f t="shared" si="17"/>
        <v>0</v>
      </c>
      <c r="G203" s="95"/>
      <c r="H203" s="64"/>
      <c r="L203" s="64"/>
      <c r="M203" s="64"/>
    </row>
    <row r="204" spans="1:13" x14ac:dyDescent="0.25">
      <c r="A204" s="66" t="s">
        <v>359</v>
      </c>
      <c r="B204" s="83" t="s">
        <v>360</v>
      </c>
      <c r="C204" s="66">
        <v>0</v>
      </c>
      <c r="E204" s="95"/>
      <c r="F204" s="93">
        <f t="shared" si="17"/>
        <v>0</v>
      </c>
      <c r="G204" s="95"/>
      <c r="H204" s="64"/>
      <c r="L204" s="64"/>
      <c r="M204" s="64"/>
    </row>
    <row r="205" spans="1:13" x14ac:dyDescent="0.25">
      <c r="A205" s="66" t="s">
        <v>361</v>
      </c>
      <c r="B205" s="83" t="s">
        <v>362</v>
      </c>
      <c r="C205" s="66">
        <v>0</v>
      </c>
      <c r="E205" s="95"/>
      <c r="F205" s="93">
        <f t="shared" si="17"/>
        <v>0</v>
      </c>
      <c r="G205" s="95"/>
      <c r="H205" s="64"/>
      <c r="L205" s="64"/>
      <c r="M205" s="64"/>
    </row>
    <row r="206" spans="1:13" x14ac:dyDescent="0.25">
      <c r="A206" s="66" t="s">
        <v>363</v>
      </c>
      <c r="B206" s="83" t="s">
        <v>156</v>
      </c>
      <c r="C206" s="66">
        <v>0</v>
      </c>
      <c r="E206" s="95"/>
      <c r="F206" s="93">
        <f t="shared" si="17"/>
        <v>0</v>
      </c>
      <c r="G206" s="95"/>
      <c r="H206" s="64"/>
      <c r="L206" s="64"/>
      <c r="M206" s="64"/>
    </row>
    <row r="207" spans="1:13" x14ac:dyDescent="0.25">
      <c r="A207" s="66" t="s">
        <v>364</v>
      </c>
      <c r="B207" s="94" t="s">
        <v>365</v>
      </c>
      <c r="C207" s="92">
        <v>1039</v>
      </c>
      <c r="E207" s="95"/>
      <c r="F207" s="93"/>
      <c r="G207" s="95"/>
      <c r="H207" s="64"/>
      <c r="L207" s="64"/>
      <c r="M207" s="64"/>
    </row>
    <row r="208" spans="1:13" x14ac:dyDescent="0.25">
      <c r="A208" s="66" t="s">
        <v>366</v>
      </c>
      <c r="B208" s="101" t="s">
        <v>158</v>
      </c>
      <c r="C208" s="92">
        <f>SUM(C193:C206)</f>
        <v>1039</v>
      </c>
      <c r="D208" s="83"/>
      <c r="E208" s="95"/>
      <c r="F208" s="95">
        <f>SUM(F193:F206)</f>
        <v>1</v>
      </c>
      <c r="G208" s="95"/>
      <c r="H208" s="64"/>
      <c r="L208" s="64"/>
      <c r="M208" s="64"/>
    </row>
    <row r="209" spans="1:13" hidden="1" outlineLevel="1" x14ac:dyDescent="0.25">
      <c r="A209" s="66" t="s">
        <v>367</v>
      </c>
      <c r="B209" s="96" t="s">
        <v>160</v>
      </c>
      <c r="E209" s="95"/>
      <c r="F209" s="93">
        <f>IF($C$208=0,"",IF(C209="[for completion]","",C209/$C$208))</f>
        <v>0</v>
      </c>
      <c r="G209" s="95"/>
      <c r="H209" s="64"/>
      <c r="L209" s="64"/>
      <c r="M209" s="64"/>
    </row>
    <row r="210" spans="1:13" hidden="1" outlineLevel="1" x14ac:dyDescent="0.25">
      <c r="A210" s="66" t="s">
        <v>368</v>
      </c>
      <c r="B210" s="96" t="s">
        <v>160</v>
      </c>
      <c r="E210" s="95"/>
      <c r="F210" s="93">
        <f t="shared" ref="F210:F215" si="18">IF($C$208=0,"",IF(C210="[for completion]","",C210/$C$208))</f>
        <v>0</v>
      </c>
      <c r="G210" s="95"/>
      <c r="H210" s="64"/>
      <c r="L210" s="64"/>
      <c r="M210" s="64"/>
    </row>
    <row r="211" spans="1:13" hidden="1" outlineLevel="1" x14ac:dyDescent="0.25">
      <c r="A211" s="66" t="s">
        <v>369</v>
      </c>
      <c r="B211" s="96" t="s">
        <v>160</v>
      </c>
      <c r="E211" s="95"/>
      <c r="F211" s="93">
        <f t="shared" si="18"/>
        <v>0</v>
      </c>
      <c r="G211" s="95"/>
      <c r="H211" s="64"/>
      <c r="L211" s="64"/>
      <c r="M211" s="64"/>
    </row>
    <row r="212" spans="1:13" hidden="1" outlineLevel="1" x14ac:dyDescent="0.25">
      <c r="A212" s="66" t="s">
        <v>370</v>
      </c>
      <c r="B212" s="96" t="s">
        <v>160</v>
      </c>
      <c r="E212" s="95"/>
      <c r="F212" s="93">
        <f t="shared" si="18"/>
        <v>0</v>
      </c>
      <c r="G212" s="95"/>
      <c r="H212" s="64"/>
      <c r="L212" s="64"/>
      <c r="M212" s="64"/>
    </row>
    <row r="213" spans="1:13" hidden="1" outlineLevel="1" x14ac:dyDescent="0.25">
      <c r="A213" s="66" t="s">
        <v>371</v>
      </c>
      <c r="B213" s="96" t="s">
        <v>160</v>
      </c>
      <c r="E213" s="95"/>
      <c r="F213" s="93">
        <f t="shared" si="18"/>
        <v>0</v>
      </c>
      <c r="G213" s="95"/>
      <c r="H213" s="64"/>
      <c r="L213" s="64"/>
      <c r="M213" s="64"/>
    </row>
    <row r="214" spans="1:13" hidden="1" outlineLevel="1" x14ac:dyDescent="0.25">
      <c r="A214" s="66" t="s">
        <v>372</v>
      </c>
      <c r="B214" s="96" t="s">
        <v>160</v>
      </c>
      <c r="E214" s="95"/>
      <c r="F214" s="93">
        <f t="shared" si="18"/>
        <v>0</v>
      </c>
      <c r="G214" s="95"/>
      <c r="H214" s="64"/>
      <c r="L214" s="64"/>
      <c r="M214" s="64"/>
    </row>
    <row r="215" spans="1:13" hidden="1" outlineLevel="1" x14ac:dyDescent="0.25">
      <c r="A215" s="66" t="s">
        <v>373</v>
      </c>
      <c r="B215" s="96" t="s">
        <v>160</v>
      </c>
      <c r="E215" s="95"/>
      <c r="F215" s="93">
        <f t="shared" si="18"/>
        <v>0</v>
      </c>
      <c r="G215" s="95"/>
      <c r="H215" s="64"/>
      <c r="L215" s="64"/>
      <c r="M215" s="64"/>
    </row>
    <row r="216" spans="1:13" ht="15" customHeight="1" collapsed="1" x14ac:dyDescent="0.25">
      <c r="A216" s="85"/>
      <c r="B216" s="86" t="s">
        <v>374</v>
      </c>
      <c r="C216" s="85" t="s">
        <v>123</v>
      </c>
      <c r="D216" s="85"/>
      <c r="E216" s="87"/>
      <c r="F216" s="88" t="s">
        <v>146</v>
      </c>
      <c r="G216" s="88" t="s">
        <v>296</v>
      </c>
      <c r="H216" s="64"/>
      <c r="L216" s="64"/>
      <c r="M216" s="64"/>
    </row>
    <row r="217" spans="1:13" x14ac:dyDescent="0.25">
      <c r="A217" s="66" t="s">
        <v>375</v>
      </c>
      <c r="B217" s="62" t="s">
        <v>376</v>
      </c>
      <c r="C217" s="92">
        <v>1039</v>
      </c>
      <c r="E217" s="105"/>
      <c r="F217" s="93">
        <f>IF($C$38=0,"",IF(C217="[for completion]","",C217/$C$38))</f>
        <v>9.913176223642782E-2</v>
      </c>
      <c r="G217" s="93">
        <f>IF($C$39=0,"",IF(C217="[for completion]","",C217/$C$39))</f>
        <v>0.15001443834825295</v>
      </c>
      <c r="H217" s="64"/>
      <c r="L217" s="64"/>
      <c r="M217" s="64"/>
    </row>
    <row r="218" spans="1:13" x14ac:dyDescent="0.25">
      <c r="A218" s="66" t="s">
        <v>377</v>
      </c>
      <c r="B218" s="62" t="s">
        <v>378</v>
      </c>
      <c r="C218" s="66">
        <v>0</v>
      </c>
      <c r="E218" s="105"/>
      <c r="F218" s="93">
        <f>IF($C$38=0,"",IF(C218="[for completion]","",C218/$C$38))</f>
        <v>0</v>
      </c>
      <c r="G218" s="93">
        <f>IF($C$39=0,"",IF(C218="[for completion]","",C218/$C$39))</f>
        <v>0</v>
      </c>
      <c r="H218" s="64"/>
      <c r="L218" s="64"/>
      <c r="M218" s="64"/>
    </row>
    <row r="219" spans="1:13" x14ac:dyDescent="0.25">
      <c r="A219" s="66" t="s">
        <v>379</v>
      </c>
      <c r="B219" s="62" t="s">
        <v>156</v>
      </c>
      <c r="C219" s="66">
        <v>0</v>
      </c>
      <c r="E219" s="105"/>
      <c r="F219" s="93">
        <f>IF($C$38=0,"",IF(C219="[for completion]","",C219/$C$38))</f>
        <v>0</v>
      </c>
      <c r="G219" s="93">
        <f>IF($C$39=0,"",IF(C219="[for completion]","",C219/$C$39))</f>
        <v>0</v>
      </c>
      <c r="H219" s="64"/>
      <c r="L219" s="64"/>
      <c r="M219" s="64"/>
    </row>
    <row r="220" spans="1:13" x14ac:dyDescent="0.25">
      <c r="A220" s="66" t="s">
        <v>380</v>
      </c>
      <c r="B220" s="101" t="s">
        <v>158</v>
      </c>
      <c r="C220" s="92">
        <f>SUM(C217:C219)</f>
        <v>1039</v>
      </c>
      <c r="E220" s="105"/>
      <c r="F220" s="155">
        <f>SUM(F217:F219)</f>
        <v>9.913176223642782E-2</v>
      </c>
      <c r="G220" s="155">
        <f>SUM(G217:G219)</f>
        <v>0.15001443834825295</v>
      </c>
      <c r="H220" s="64"/>
      <c r="L220" s="64"/>
      <c r="M220" s="64"/>
    </row>
    <row r="221" spans="1:13" hidden="1" outlineLevel="1" x14ac:dyDescent="0.25">
      <c r="A221" s="66" t="s">
        <v>381</v>
      </c>
      <c r="B221" s="96" t="s">
        <v>160</v>
      </c>
      <c r="E221" s="105"/>
      <c r="F221" s="93" t="str">
        <f>IF($C$38=0,"",IF(C221="","",C221/$C$38))</f>
        <v/>
      </c>
      <c r="G221" s="93" t="str">
        <f>IF($C$39=0,"",IF(C221="","",C221/$C$39))</f>
        <v/>
      </c>
      <c r="H221" s="64"/>
      <c r="L221" s="64"/>
      <c r="M221" s="64"/>
    </row>
    <row r="222" spans="1:13" hidden="1" outlineLevel="1" x14ac:dyDescent="0.25">
      <c r="A222" s="66" t="s">
        <v>382</v>
      </c>
      <c r="B222" s="96" t="s">
        <v>160</v>
      </c>
      <c r="E222" s="105"/>
      <c r="F222" s="93" t="str">
        <f t="shared" ref="F222:F227" si="19">IF($C$38=0,"",IF(C222="","",C222/$C$38))</f>
        <v/>
      </c>
      <c r="G222" s="93" t="str">
        <f t="shared" ref="G222:G227" si="20">IF($C$39=0,"",IF(C222="","",C222/$C$39))</f>
        <v/>
      </c>
      <c r="H222" s="64"/>
      <c r="L222" s="64"/>
      <c r="M222" s="64"/>
    </row>
    <row r="223" spans="1:13" hidden="1" outlineLevel="1" x14ac:dyDescent="0.25">
      <c r="A223" s="66" t="s">
        <v>383</v>
      </c>
      <c r="B223" s="96" t="s">
        <v>160</v>
      </c>
      <c r="E223" s="105"/>
      <c r="F223" s="93" t="str">
        <f t="shared" si="19"/>
        <v/>
      </c>
      <c r="G223" s="93" t="str">
        <f t="shared" si="20"/>
        <v/>
      </c>
      <c r="H223" s="64"/>
      <c r="L223" s="64"/>
      <c r="M223" s="64"/>
    </row>
    <row r="224" spans="1:13" hidden="1" outlineLevel="1" x14ac:dyDescent="0.25">
      <c r="A224" s="66" t="s">
        <v>384</v>
      </c>
      <c r="B224" s="96" t="s">
        <v>160</v>
      </c>
      <c r="E224" s="105"/>
      <c r="F224" s="93" t="str">
        <f t="shared" si="19"/>
        <v/>
      </c>
      <c r="G224" s="93" t="str">
        <f t="shared" si="20"/>
        <v/>
      </c>
      <c r="H224" s="64"/>
      <c r="L224" s="64"/>
      <c r="M224" s="64"/>
    </row>
    <row r="225" spans="1:14" hidden="1" outlineLevel="1" x14ac:dyDescent="0.25">
      <c r="A225" s="66" t="s">
        <v>385</v>
      </c>
      <c r="B225" s="96" t="s">
        <v>160</v>
      </c>
      <c r="E225" s="105"/>
      <c r="F225" s="93" t="str">
        <f t="shared" si="19"/>
        <v/>
      </c>
      <c r="G225" s="93" t="str">
        <f t="shared" si="20"/>
        <v/>
      </c>
      <c r="H225" s="64"/>
      <c r="L225" s="64"/>
      <c r="M225" s="64"/>
    </row>
    <row r="226" spans="1:14" hidden="1" outlineLevel="1" x14ac:dyDescent="0.25">
      <c r="A226" s="66" t="s">
        <v>386</v>
      </c>
      <c r="B226" s="96" t="s">
        <v>160</v>
      </c>
      <c r="E226" s="83"/>
      <c r="F226" s="93" t="str">
        <f t="shared" si="19"/>
        <v/>
      </c>
      <c r="G226" s="93" t="str">
        <f t="shared" si="20"/>
        <v/>
      </c>
      <c r="H226" s="64"/>
      <c r="L226" s="64"/>
      <c r="M226" s="64"/>
    </row>
    <row r="227" spans="1:14" hidden="1" outlineLevel="1" x14ac:dyDescent="0.25">
      <c r="A227" s="66" t="s">
        <v>387</v>
      </c>
      <c r="B227" s="96" t="s">
        <v>160</v>
      </c>
      <c r="E227" s="105"/>
      <c r="F227" s="93" t="str">
        <f t="shared" si="19"/>
        <v/>
      </c>
      <c r="G227" s="93" t="str">
        <f t="shared" si="20"/>
        <v/>
      </c>
      <c r="H227" s="64"/>
      <c r="L227" s="64"/>
      <c r="M227" s="64"/>
    </row>
    <row r="228" spans="1:14" ht="15" customHeight="1" collapsed="1" x14ac:dyDescent="0.25">
      <c r="A228" s="85"/>
      <c r="B228" s="86" t="s">
        <v>388</v>
      </c>
      <c r="C228" s="85"/>
      <c r="D228" s="85"/>
      <c r="E228" s="87"/>
      <c r="F228" s="88"/>
      <c r="G228" s="88"/>
      <c r="H228" s="64"/>
      <c r="L228" s="64"/>
      <c r="M228" s="64"/>
    </row>
    <row r="229" spans="1:14" x14ac:dyDescent="0.25">
      <c r="A229" s="66" t="s">
        <v>389</v>
      </c>
      <c r="B229" s="83" t="s">
        <v>390</v>
      </c>
      <c r="C229" s="150" t="s">
        <v>1364</v>
      </c>
      <c r="H229" s="64"/>
      <c r="L229" s="64"/>
      <c r="M229" s="64"/>
    </row>
    <row r="230" spans="1:14" ht="15" customHeight="1" x14ac:dyDescent="0.25">
      <c r="A230" s="85"/>
      <c r="B230" s="86" t="s">
        <v>391</v>
      </c>
      <c r="C230" s="85"/>
      <c r="D230" s="85"/>
      <c r="E230" s="87"/>
      <c r="F230" s="88"/>
      <c r="G230" s="88"/>
      <c r="H230" s="64"/>
      <c r="L230" s="64"/>
      <c r="M230" s="64"/>
    </row>
    <row r="231" spans="1:14" x14ac:dyDescent="0.25">
      <c r="A231" s="66" t="s">
        <v>11</v>
      </c>
      <c r="B231" s="66" t="s">
        <v>1210</v>
      </c>
      <c r="C231" s="92">
        <v>16586</v>
      </c>
      <c r="E231" s="83"/>
      <c r="H231" s="64"/>
      <c r="L231" s="64"/>
      <c r="M231" s="64"/>
    </row>
    <row r="232" spans="1:14" x14ac:dyDescent="0.25">
      <c r="A232" s="66" t="s">
        <v>392</v>
      </c>
      <c r="B232" s="108" t="s">
        <v>393</v>
      </c>
      <c r="C232" s="66" t="s">
        <v>1367</v>
      </c>
      <c r="E232" s="83"/>
      <c r="H232" s="64"/>
      <c r="L232" s="64"/>
      <c r="M232" s="64"/>
    </row>
    <row r="233" spans="1:14" x14ac:dyDescent="0.25">
      <c r="A233" s="66" t="s">
        <v>394</v>
      </c>
      <c r="B233" s="108" t="s">
        <v>395</v>
      </c>
      <c r="C233" s="66" t="s">
        <v>1368</v>
      </c>
      <c r="E233" s="83"/>
      <c r="H233" s="64"/>
      <c r="L233" s="64"/>
      <c r="M233" s="64"/>
    </row>
    <row r="234" spans="1:14" hidden="1" outlineLevel="1" x14ac:dyDescent="0.25">
      <c r="A234" s="66" t="s">
        <v>396</v>
      </c>
      <c r="B234" s="81" t="s">
        <v>397</v>
      </c>
      <c r="C234" s="83"/>
      <c r="D234" s="83"/>
      <c r="E234" s="83"/>
      <c r="H234" s="64"/>
      <c r="L234" s="64"/>
      <c r="M234" s="64"/>
    </row>
    <row r="235" spans="1:14" hidden="1" outlineLevel="1" x14ac:dyDescent="0.25">
      <c r="A235" s="66" t="s">
        <v>398</v>
      </c>
      <c r="B235" s="81" t="s">
        <v>399</v>
      </c>
      <c r="C235" s="83"/>
      <c r="D235" s="83"/>
      <c r="E235" s="83"/>
      <c r="H235" s="64"/>
      <c r="L235" s="64"/>
      <c r="M235" s="64"/>
    </row>
    <row r="236" spans="1:14" hidden="1" outlineLevel="1" x14ac:dyDescent="0.25">
      <c r="A236" s="66" t="s">
        <v>400</v>
      </c>
      <c r="B236" s="81" t="s">
        <v>401</v>
      </c>
      <c r="C236" s="83"/>
      <c r="D236" s="83"/>
      <c r="E236" s="83"/>
      <c r="H236" s="64"/>
      <c r="L236" s="64"/>
      <c r="M236" s="64"/>
    </row>
    <row r="237" spans="1:14" hidden="1" outlineLevel="1" x14ac:dyDescent="0.25">
      <c r="A237" s="66" t="s">
        <v>402</v>
      </c>
      <c r="C237" s="83"/>
      <c r="D237" s="83"/>
      <c r="E237" s="83"/>
      <c r="H237" s="64"/>
      <c r="L237" s="64"/>
      <c r="M237" s="64"/>
    </row>
    <row r="238" spans="1:14" hidden="1" outlineLevel="1" x14ac:dyDescent="0.25">
      <c r="A238" s="66" t="s">
        <v>403</v>
      </c>
      <c r="C238" s="83"/>
      <c r="D238" s="83"/>
      <c r="E238" s="83"/>
      <c r="H238" s="64"/>
      <c r="L238" s="64"/>
      <c r="M238" s="64"/>
    </row>
    <row r="239" spans="1:14" hidden="1" outlineLevel="1" x14ac:dyDescent="0.25">
      <c r="A239" s="66" t="s">
        <v>404</v>
      </c>
      <c r="D239"/>
      <c r="E239"/>
      <c r="F239"/>
      <c r="G239"/>
      <c r="H239" s="64"/>
      <c r="K239" s="109"/>
      <c r="L239" s="109"/>
      <c r="M239" s="109"/>
      <c r="N239" s="109"/>
    </row>
    <row r="240" spans="1:14" hidden="1" outlineLevel="1" x14ac:dyDescent="0.25">
      <c r="A240" s="66" t="s">
        <v>405</v>
      </c>
      <c r="D240"/>
      <c r="E240"/>
      <c r="F240"/>
      <c r="G240"/>
      <c r="H240" s="64"/>
      <c r="K240" s="109"/>
      <c r="L240" s="109"/>
      <c r="M240" s="109"/>
      <c r="N240" s="109"/>
    </row>
    <row r="241" spans="1:14" hidden="1" outlineLevel="1" x14ac:dyDescent="0.25">
      <c r="A241" s="66" t="s">
        <v>406</v>
      </c>
      <c r="D241"/>
      <c r="E241"/>
      <c r="F241"/>
      <c r="G241"/>
      <c r="H241" s="64"/>
      <c r="K241" s="109"/>
      <c r="L241" s="109"/>
      <c r="M241" s="109"/>
      <c r="N241" s="109"/>
    </row>
    <row r="242" spans="1:14" hidden="1" outlineLevel="1" x14ac:dyDescent="0.25">
      <c r="A242" s="66" t="s">
        <v>407</v>
      </c>
      <c r="D242"/>
      <c r="E242"/>
      <c r="F242"/>
      <c r="G242"/>
      <c r="H242" s="64"/>
      <c r="K242" s="109"/>
      <c r="L242" s="109"/>
      <c r="M242" s="109"/>
      <c r="N242" s="109"/>
    </row>
    <row r="243" spans="1:14" hidden="1" outlineLevel="1" x14ac:dyDescent="0.25">
      <c r="A243" s="66" t="s">
        <v>408</v>
      </c>
      <c r="D243"/>
      <c r="E243"/>
      <c r="F243"/>
      <c r="G243"/>
      <c r="H243" s="64"/>
      <c r="K243" s="109"/>
      <c r="L243" s="109"/>
      <c r="M243" s="109"/>
      <c r="N243" s="109"/>
    </row>
    <row r="244" spans="1:14" hidden="1" outlineLevel="1" x14ac:dyDescent="0.25">
      <c r="A244" s="66" t="s">
        <v>409</v>
      </c>
      <c r="D244"/>
      <c r="E244"/>
      <c r="F244"/>
      <c r="G244"/>
      <c r="H244" s="64"/>
      <c r="K244" s="109"/>
      <c r="L244" s="109"/>
      <c r="M244" s="109"/>
      <c r="N244" s="109"/>
    </row>
    <row r="245" spans="1:14" hidden="1" outlineLevel="1" x14ac:dyDescent="0.25">
      <c r="A245" s="66" t="s">
        <v>410</v>
      </c>
      <c r="D245"/>
      <c r="E245"/>
      <c r="F245"/>
      <c r="G245"/>
      <c r="H245" s="64"/>
      <c r="K245" s="109"/>
      <c r="L245" s="109"/>
      <c r="M245" s="109"/>
      <c r="N245" s="109"/>
    </row>
    <row r="246" spans="1:14" hidden="1" outlineLevel="1" x14ac:dyDescent="0.25">
      <c r="A246" s="66" t="s">
        <v>411</v>
      </c>
      <c r="D246"/>
      <c r="E246"/>
      <c r="F246"/>
      <c r="G246"/>
      <c r="H246" s="64"/>
      <c r="K246" s="109"/>
      <c r="L246" s="109"/>
      <c r="M246" s="109"/>
      <c r="N246" s="109"/>
    </row>
    <row r="247" spans="1:14" hidden="1" outlineLevel="1" x14ac:dyDescent="0.25">
      <c r="A247" s="66" t="s">
        <v>412</v>
      </c>
      <c r="D247"/>
      <c r="E247"/>
      <c r="F247"/>
      <c r="G247"/>
      <c r="H247" s="64"/>
      <c r="K247" s="109"/>
      <c r="L247" s="109"/>
      <c r="M247" s="109"/>
      <c r="N247" s="109"/>
    </row>
    <row r="248" spans="1:14" hidden="1" outlineLevel="1" x14ac:dyDescent="0.25">
      <c r="A248" s="66" t="s">
        <v>413</v>
      </c>
      <c r="D248"/>
      <c r="E248"/>
      <c r="F248"/>
      <c r="G248"/>
      <c r="H248" s="64"/>
      <c r="K248" s="109"/>
      <c r="L248" s="109"/>
      <c r="M248" s="109"/>
      <c r="N248" s="109"/>
    </row>
    <row r="249" spans="1:14" hidden="1" outlineLevel="1" x14ac:dyDescent="0.25">
      <c r="A249" s="66" t="s">
        <v>414</v>
      </c>
      <c r="D249"/>
      <c r="E249"/>
      <c r="F249"/>
      <c r="G249"/>
      <c r="H249" s="64"/>
      <c r="K249" s="109"/>
      <c r="L249" s="109"/>
      <c r="M249" s="109"/>
      <c r="N249" s="109"/>
    </row>
    <row r="250" spans="1:14" hidden="1" outlineLevel="1" x14ac:dyDescent="0.25">
      <c r="A250" s="66" t="s">
        <v>415</v>
      </c>
      <c r="D250"/>
      <c r="E250"/>
      <c r="F250"/>
      <c r="G250"/>
      <c r="H250" s="64"/>
      <c r="K250" s="109"/>
      <c r="L250" s="109"/>
      <c r="M250" s="109"/>
      <c r="N250" s="109"/>
    </row>
    <row r="251" spans="1:14" hidden="1" outlineLevel="1" x14ac:dyDescent="0.25">
      <c r="A251" s="66" t="s">
        <v>416</v>
      </c>
      <c r="D251"/>
      <c r="E251"/>
      <c r="F251"/>
      <c r="G251"/>
      <c r="H251" s="64"/>
      <c r="K251" s="109"/>
      <c r="L251" s="109"/>
      <c r="M251" s="109"/>
      <c r="N251" s="109"/>
    </row>
    <row r="252" spans="1:14" hidden="1" outlineLevel="1" x14ac:dyDescent="0.25">
      <c r="A252" s="66" t="s">
        <v>417</v>
      </c>
      <c r="D252"/>
      <c r="E252"/>
      <c r="F252"/>
      <c r="G252"/>
      <c r="H252" s="64"/>
      <c r="K252" s="109"/>
      <c r="L252" s="109"/>
      <c r="M252" s="109"/>
      <c r="N252" s="109"/>
    </row>
    <row r="253" spans="1:14" hidden="1" outlineLevel="1" x14ac:dyDescent="0.25">
      <c r="A253" s="66" t="s">
        <v>418</v>
      </c>
      <c r="D253"/>
      <c r="E253"/>
      <c r="F253"/>
      <c r="G253"/>
      <c r="H253" s="64"/>
      <c r="K253" s="109"/>
      <c r="L253" s="109"/>
      <c r="M253" s="109"/>
      <c r="N253" s="109"/>
    </row>
    <row r="254" spans="1:14" hidden="1" outlineLevel="1" x14ac:dyDescent="0.25">
      <c r="A254" s="66" t="s">
        <v>419</v>
      </c>
      <c r="D254"/>
      <c r="E254"/>
      <c r="F254"/>
      <c r="G254"/>
      <c r="H254" s="64"/>
      <c r="K254" s="109"/>
      <c r="L254" s="109"/>
      <c r="M254" s="109"/>
      <c r="N254" s="109"/>
    </row>
    <row r="255" spans="1:14" hidden="1" outlineLevel="1" x14ac:dyDescent="0.25">
      <c r="A255" s="66" t="s">
        <v>420</v>
      </c>
      <c r="D255"/>
      <c r="E255"/>
      <c r="F255"/>
      <c r="G255"/>
      <c r="H255" s="64"/>
      <c r="K255" s="109"/>
      <c r="L255" s="109"/>
      <c r="M255" s="109"/>
      <c r="N255" s="109"/>
    </row>
    <row r="256" spans="1:14" hidden="1" outlineLevel="1" x14ac:dyDescent="0.25">
      <c r="A256" s="66" t="s">
        <v>421</v>
      </c>
      <c r="D256"/>
      <c r="E256"/>
      <c r="F256"/>
      <c r="G256"/>
      <c r="H256" s="64"/>
      <c r="K256" s="109"/>
      <c r="L256" s="109"/>
      <c r="M256" s="109"/>
      <c r="N256" s="109"/>
    </row>
    <row r="257" spans="1:14" hidden="1" outlineLevel="1" x14ac:dyDescent="0.25">
      <c r="A257" s="66" t="s">
        <v>422</v>
      </c>
      <c r="D257"/>
      <c r="E257"/>
      <c r="F257"/>
      <c r="G257"/>
      <c r="H257" s="64"/>
      <c r="K257" s="109"/>
      <c r="L257" s="109"/>
      <c r="M257" s="109"/>
      <c r="N257" s="109"/>
    </row>
    <row r="258" spans="1:14" hidden="1" outlineLevel="1" x14ac:dyDescent="0.25">
      <c r="A258" s="66" t="s">
        <v>423</v>
      </c>
      <c r="D258"/>
      <c r="E258"/>
      <c r="F258"/>
      <c r="G258"/>
      <c r="H258" s="64"/>
      <c r="K258" s="109"/>
      <c r="L258" s="109"/>
      <c r="M258" s="109"/>
      <c r="N258" s="109"/>
    </row>
    <row r="259" spans="1:14" hidden="1" outlineLevel="1" x14ac:dyDescent="0.25">
      <c r="A259" s="66" t="s">
        <v>424</v>
      </c>
      <c r="D259"/>
      <c r="E259"/>
      <c r="F259"/>
      <c r="G259"/>
      <c r="H259" s="64"/>
      <c r="K259" s="109"/>
      <c r="L259" s="109"/>
      <c r="M259" s="109"/>
      <c r="N259" s="109"/>
    </row>
    <row r="260" spans="1:14" hidden="1" outlineLevel="1" x14ac:dyDescent="0.25">
      <c r="A260" s="66" t="s">
        <v>425</v>
      </c>
      <c r="D260"/>
      <c r="E260"/>
      <c r="F260"/>
      <c r="G260"/>
      <c r="H260" s="64"/>
      <c r="K260" s="109"/>
      <c r="L260" s="109"/>
      <c r="M260" s="109"/>
      <c r="N260" s="109"/>
    </row>
    <row r="261" spans="1:14" hidden="1" outlineLevel="1" x14ac:dyDescent="0.25">
      <c r="A261" s="66" t="s">
        <v>426</v>
      </c>
      <c r="D261"/>
      <c r="E261"/>
      <c r="F261"/>
      <c r="G261"/>
      <c r="H261" s="64"/>
      <c r="K261" s="109"/>
      <c r="L261" s="109"/>
      <c r="M261" s="109"/>
      <c r="N261" s="109"/>
    </row>
    <row r="262" spans="1:14" hidden="1" outlineLevel="1" x14ac:dyDescent="0.25">
      <c r="A262" s="66" t="s">
        <v>427</v>
      </c>
      <c r="D262"/>
      <c r="E262"/>
      <c r="F262"/>
      <c r="G262"/>
      <c r="H262" s="64"/>
      <c r="K262" s="109"/>
      <c r="L262" s="109"/>
      <c r="M262" s="109"/>
      <c r="N262" s="109"/>
    </row>
    <row r="263" spans="1:14" hidden="1" outlineLevel="1" x14ac:dyDescent="0.25">
      <c r="A263" s="66" t="s">
        <v>428</v>
      </c>
      <c r="D263"/>
      <c r="E263"/>
      <c r="F263"/>
      <c r="G263"/>
      <c r="H263" s="64"/>
      <c r="K263" s="109"/>
      <c r="L263" s="109"/>
      <c r="M263" s="109"/>
      <c r="N263" s="109"/>
    </row>
    <row r="264" spans="1:14" hidden="1" outlineLevel="1" x14ac:dyDescent="0.25">
      <c r="A264" s="66" t="s">
        <v>429</v>
      </c>
      <c r="D264"/>
      <c r="E264"/>
      <c r="F264"/>
      <c r="G264"/>
      <c r="H264" s="64"/>
      <c r="K264" s="109"/>
      <c r="L264" s="109"/>
      <c r="M264" s="109"/>
      <c r="N264" s="109"/>
    </row>
    <row r="265" spans="1:14" hidden="1" outlineLevel="1" x14ac:dyDescent="0.25">
      <c r="A265" s="66" t="s">
        <v>430</v>
      </c>
      <c r="D265"/>
      <c r="E265"/>
      <c r="F265"/>
      <c r="G265"/>
      <c r="H265" s="64"/>
      <c r="K265" s="109"/>
      <c r="L265" s="109"/>
      <c r="M265" s="109"/>
      <c r="N265" s="109"/>
    </row>
    <row r="266" spans="1:14" hidden="1" outlineLevel="1" x14ac:dyDescent="0.25">
      <c r="A266" s="66" t="s">
        <v>431</v>
      </c>
      <c r="D266"/>
      <c r="E266"/>
      <c r="F266"/>
      <c r="G266"/>
      <c r="H266" s="64"/>
      <c r="K266" s="109"/>
      <c r="L266" s="109"/>
      <c r="M266" s="109"/>
      <c r="N266" s="109"/>
    </row>
    <row r="267" spans="1:14" hidden="1" outlineLevel="1" x14ac:dyDescent="0.25">
      <c r="A267" s="66" t="s">
        <v>432</v>
      </c>
      <c r="D267"/>
      <c r="E267"/>
      <c r="F267"/>
      <c r="G267"/>
      <c r="H267" s="64"/>
      <c r="K267" s="109"/>
      <c r="L267" s="109"/>
      <c r="M267" s="109"/>
      <c r="N267" s="109"/>
    </row>
    <row r="268" spans="1:14" hidden="1" outlineLevel="1" x14ac:dyDescent="0.25">
      <c r="A268" s="66" t="s">
        <v>433</v>
      </c>
      <c r="D268"/>
      <c r="E268"/>
      <c r="F268"/>
      <c r="G268"/>
      <c r="H268" s="64"/>
      <c r="K268" s="109"/>
      <c r="L268" s="109"/>
      <c r="M268" s="109"/>
      <c r="N268" s="109"/>
    </row>
    <row r="269" spans="1:14" hidden="1" outlineLevel="1" x14ac:dyDescent="0.25">
      <c r="A269" s="66" t="s">
        <v>434</v>
      </c>
      <c r="D269"/>
      <c r="E269"/>
      <c r="F269"/>
      <c r="G269"/>
      <c r="H269" s="64"/>
      <c r="K269" s="109"/>
      <c r="L269" s="109"/>
      <c r="M269" s="109"/>
      <c r="N269" s="109"/>
    </row>
    <row r="270" spans="1:14" hidden="1" outlineLevel="1" x14ac:dyDescent="0.25">
      <c r="A270" s="66" t="s">
        <v>435</v>
      </c>
      <c r="D270"/>
      <c r="E270"/>
      <c r="F270"/>
      <c r="G270"/>
      <c r="H270" s="64"/>
      <c r="K270" s="109"/>
      <c r="L270" s="109"/>
      <c r="M270" s="109"/>
      <c r="N270" s="109"/>
    </row>
    <row r="271" spans="1:14" hidden="1" outlineLevel="1" x14ac:dyDescent="0.25">
      <c r="A271" s="66" t="s">
        <v>436</v>
      </c>
      <c r="D271"/>
      <c r="E271"/>
      <c r="F271"/>
      <c r="G271"/>
      <c r="H271" s="64"/>
      <c r="K271" s="109"/>
      <c r="L271" s="109"/>
      <c r="M271" s="109"/>
      <c r="N271" s="109"/>
    </row>
    <row r="272" spans="1:14" hidden="1" outlineLevel="1" x14ac:dyDescent="0.25">
      <c r="A272" s="66" t="s">
        <v>437</v>
      </c>
      <c r="D272"/>
      <c r="E272"/>
      <c r="F272"/>
      <c r="G272"/>
      <c r="H272" s="64"/>
      <c r="K272" s="109"/>
      <c r="L272" s="109"/>
      <c r="M272" s="109"/>
      <c r="N272" s="109"/>
    </row>
    <row r="273" spans="1:14" hidden="1" outlineLevel="1" x14ac:dyDescent="0.25">
      <c r="A273" s="66" t="s">
        <v>438</v>
      </c>
      <c r="D273"/>
      <c r="E273"/>
      <c r="F273"/>
      <c r="G273"/>
      <c r="H273" s="64"/>
      <c r="K273" s="109"/>
      <c r="L273" s="109"/>
      <c r="M273" s="109"/>
      <c r="N273" s="109"/>
    </row>
    <row r="274" spans="1:14" hidden="1" outlineLevel="1" x14ac:dyDescent="0.25">
      <c r="A274" s="66" t="s">
        <v>439</v>
      </c>
      <c r="D274"/>
      <c r="E274"/>
      <c r="F274"/>
      <c r="G274"/>
      <c r="H274" s="64"/>
      <c r="K274" s="109"/>
      <c r="L274" s="109"/>
      <c r="M274" s="109"/>
      <c r="N274" s="109"/>
    </row>
    <row r="275" spans="1:14" hidden="1" outlineLevel="1" x14ac:dyDescent="0.25">
      <c r="A275" s="66" t="s">
        <v>440</v>
      </c>
      <c r="D275"/>
      <c r="E275"/>
      <c r="F275"/>
      <c r="G275"/>
      <c r="H275" s="64"/>
      <c r="K275" s="109"/>
      <c r="L275" s="109"/>
      <c r="M275" s="109"/>
      <c r="N275" s="109"/>
    </row>
    <row r="276" spans="1:14" hidden="1" outlineLevel="1" x14ac:dyDescent="0.25">
      <c r="A276" s="66" t="s">
        <v>441</v>
      </c>
      <c r="D276"/>
      <c r="E276"/>
      <c r="F276"/>
      <c r="G276"/>
      <c r="H276" s="64"/>
      <c r="K276" s="109"/>
      <c r="L276" s="109"/>
      <c r="M276" s="109"/>
      <c r="N276" s="109"/>
    </row>
    <row r="277" spans="1:14" hidden="1" outlineLevel="1" x14ac:dyDescent="0.25">
      <c r="A277" s="66" t="s">
        <v>442</v>
      </c>
      <c r="D277"/>
      <c r="E277"/>
      <c r="F277"/>
      <c r="G277"/>
      <c r="H277" s="64"/>
      <c r="K277" s="109"/>
      <c r="L277" s="109"/>
      <c r="M277" s="109"/>
      <c r="N277" s="109"/>
    </row>
    <row r="278" spans="1:14" hidden="1" outlineLevel="1" x14ac:dyDescent="0.25">
      <c r="A278" s="66" t="s">
        <v>443</v>
      </c>
      <c r="D278"/>
      <c r="E278"/>
      <c r="F278"/>
      <c r="G278"/>
      <c r="H278" s="64"/>
      <c r="K278" s="109"/>
      <c r="L278" s="109"/>
      <c r="M278" s="109"/>
      <c r="N278" s="109"/>
    </row>
    <row r="279" spans="1:14" hidden="1" outlineLevel="1" x14ac:dyDescent="0.25">
      <c r="A279" s="66" t="s">
        <v>444</v>
      </c>
      <c r="D279"/>
      <c r="E279"/>
      <c r="F279"/>
      <c r="G279"/>
      <c r="H279" s="64"/>
      <c r="K279" s="109"/>
      <c r="L279" s="109"/>
      <c r="M279" s="109"/>
      <c r="N279" s="109"/>
    </row>
    <row r="280" spans="1:14" hidden="1" outlineLevel="1" x14ac:dyDescent="0.25">
      <c r="A280" s="66" t="s">
        <v>445</v>
      </c>
      <c r="D280"/>
      <c r="E280"/>
      <c r="F280"/>
      <c r="G280"/>
      <c r="H280" s="64"/>
      <c r="K280" s="109"/>
      <c r="L280" s="109"/>
      <c r="M280" s="109"/>
      <c r="N280" s="109"/>
    </row>
    <row r="281" spans="1:14" hidden="1" outlineLevel="1" x14ac:dyDescent="0.25">
      <c r="A281" s="66" t="s">
        <v>446</v>
      </c>
      <c r="D281"/>
      <c r="E281"/>
      <c r="F281"/>
      <c r="G281"/>
      <c r="H281" s="64"/>
      <c r="K281" s="109"/>
      <c r="L281" s="109"/>
      <c r="M281" s="109"/>
      <c r="N281" s="109"/>
    </row>
    <row r="282" spans="1:14" hidden="1" outlineLevel="1" x14ac:dyDescent="0.25">
      <c r="A282" s="66" t="s">
        <v>447</v>
      </c>
      <c r="D282"/>
      <c r="E282"/>
      <c r="F282"/>
      <c r="G282"/>
      <c r="H282" s="64"/>
      <c r="K282" s="109"/>
      <c r="L282" s="109"/>
      <c r="M282" s="109"/>
      <c r="N282" s="109"/>
    </row>
    <row r="283" spans="1:14" hidden="1" outlineLevel="1" x14ac:dyDescent="0.25">
      <c r="A283" s="66" t="s">
        <v>448</v>
      </c>
      <c r="D283"/>
      <c r="E283"/>
      <c r="F283"/>
      <c r="G283"/>
      <c r="H283" s="64"/>
      <c r="K283" s="109"/>
      <c r="L283" s="109"/>
      <c r="M283" s="109"/>
      <c r="N283" s="109"/>
    </row>
    <row r="284" spans="1:14" hidden="1" outlineLevel="1" x14ac:dyDescent="0.25">
      <c r="A284" s="66" t="s">
        <v>449</v>
      </c>
      <c r="D284"/>
      <c r="E284"/>
      <c r="F284"/>
      <c r="G284"/>
      <c r="H284" s="64"/>
      <c r="K284" s="109"/>
      <c r="L284" s="109"/>
      <c r="M284" s="109"/>
      <c r="N284" s="109"/>
    </row>
    <row r="285" spans="1:14" ht="37.5" collapsed="1" x14ac:dyDescent="0.25">
      <c r="A285" s="77"/>
      <c r="B285" s="77" t="s">
        <v>450</v>
      </c>
      <c r="C285" s="77" t="s">
        <v>1</v>
      </c>
      <c r="D285" s="77" t="s">
        <v>1</v>
      </c>
      <c r="E285" s="77"/>
      <c r="F285" s="78"/>
      <c r="G285" s="79"/>
      <c r="H285" s="64"/>
      <c r="I285" s="70"/>
      <c r="J285" s="70"/>
      <c r="K285" s="70"/>
      <c r="L285" s="70"/>
      <c r="M285" s="72"/>
    </row>
    <row r="286" spans="1:14" ht="18.75" x14ac:dyDescent="0.25">
      <c r="A286" s="110" t="s">
        <v>451</v>
      </c>
      <c r="B286" s="111"/>
      <c r="C286" s="111"/>
      <c r="D286" s="111"/>
      <c r="E286" s="111"/>
      <c r="F286" s="112"/>
      <c r="G286" s="111"/>
      <c r="H286" s="64"/>
      <c r="I286" s="70"/>
      <c r="J286" s="70"/>
      <c r="K286" s="70"/>
      <c r="L286" s="70"/>
      <c r="M286" s="72"/>
    </row>
    <row r="287" spans="1:14" ht="18.75" x14ac:dyDescent="0.25">
      <c r="A287" s="110" t="s">
        <v>452</v>
      </c>
      <c r="B287" s="111"/>
      <c r="C287" s="111"/>
      <c r="D287" s="111"/>
      <c r="E287" s="111"/>
      <c r="F287" s="112"/>
      <c r="G287" s="111"/>
      <c r="H287" s="64"/>
      <c r="I287" s="70"/>
      <c r="J287" s="70"/>
      <c r="K287" s="70"/>
      <c r="L287" s="70"/>
      <c r="M287" s="72"/>
    </row>
    <row r="288" spans="1:14" x14ac:dyDescent="0.25">
      <c r="A288" s="66" t="s">
        <v>453</v>
      </c>
      <c r="B288" s="81" t="s">
        <v>454</v>
      </c>
      <c r="C288" s="113">
        <f>ROW(B38)</f>
        <v>38</v>
      </c>
      <c r="D288" s="104"/>
      <c r="E288" s="104"/>
      <c r="F288" s="104"/>
      <c r="G288" s="104"/>
      <c r="H288" s="64"/>
      <c r="I288" s="81"/>
      <c r="J288" s="113"/>
      <c r="L288" s="104"/>
      <c r="M288" s="104"/>
      <c r="N288" s="104"/>
    </row>
    <row r="289" spans="1:14" x14ac:dyDescent="0.25">
      <c r="A289" s="66" t="s">
        <v>455</v>
      </c>
      <c r="B289" s="81" t="s">
        <v>456</v>
      </c>
      <c r="C289" s="113">
        <f>ROW(B39)</f>
        <v>39</v>
      </c>
      <c r="D289" s="66" t="s">
        <v>1358</v>
      </c>
      <c r="E289" s="104"/>
      <c r="F289" s="104"/>
      <c r="H289" s="64"/>
      <c r="I289" s="81"/>
      <c r="J289" s="113"/>
      <c r="L289" s="104"/>
      <c r="M289" s="104"/>
    </row>
    <row r="290" spans="1:14" x14ac:dyDescent="0.25">
      <c r="A290" s="66" t="s">
        <v>457</v>
      </c>
      <c r="B290" s="81" t="s">
        <v>458</v>
      </c>
      <c r="C290" s="113" t="str">
        <f>ROW('B1. HTT Mortgage Assets'!B43)&amp; " for Mortgage Assets"</f>
        <v>43 for Mortgage Assets</v>
      </c>
      <c r="D290" s="66" t="s">
        <v>1358</v>
      </c>
      <c r="E290" s="114"/>
      <c r="F290" s="104"/>
      <c r="G290" s="114"/>
      <c r="H290" s="64"/>
      <c r="I290" s="81"/>
      <c r="J290" s="113"/>
      <c r="K290" s="113"/>
      <c r="L290" s="114"/>
      <c r="M290" s="104"/>
      <c r="N290" s="114"/>
    </row>
    <row r="291" spans="1:14" x14ac:dyDescent="0.25">
      <c r="A291" s="66" t="s">
        <v>459</v>
      </c>
      <c r="B291" s="81" t="s">
        <v>460</v>
      </c>
      <c r="C291" s="113">
        <f>ROW(B52)</f>
        <v>52</v>
      </c>
      <c r="D291" s="66" t="s">
        <v>1358</v>
      </c>
      <c r="F291" s="104"/>
      <c r="H291" s="64"/>
      <c r="I291" s="81"/>
      <c r="J291" s="113"/>
    </row>
    <row r="292" spans="1:14" x14ac:dyDescent="0.25">
      <c r="A292" s="66" t="s">
        <v>461</v>
      </c>
      <c r="B292" s="81" t="s">
        <v>462</v>
      </c>
      <c r="C292" s="115" t="str">
        <f>ROW('B1. HTT Mortgage Assets'!B166)&amp;" for Residential Mortgage Assets"</f>
        <v>166 for Residential Mortgage Assets</v>
      </c>
      <c r="D292" s="66" t="s">
        <v>1358</v>
      </c>
      <c r="E292" s="114"/>
      <c r="F292" s="104"/>
      <c r="G292" s="114"/>
      <c r="H292" s="64"/>
      <c r="I292" s="81"/>
      <c r="J292" s="109"/>
      <c r="K292" s="113"/>
      <c r="L292" s="114"/>
      <c r="N292" s="114"/>
    </row>
    <row r="293" spans="1:14" x14ac:dyDescent="0.25">
      <c r="A293" s="66" t="s">
        <v>463</v>
      </c>
      <c r="B293" s="81" t="s">
        <v>464</v>
      </c>
      <c r="C293" s="113" t="str">
        <f>ROW('B1. HTT Mortgage Assets'!B130)&amp;" for Mortgage Assets"</f>
        <v>130 for Mortgage Assets</v>
      </c>
      <c r="D293" s="66" t="s">
        <v>1358</v>
      </c>
      <c r="F293" s="104"/>
      <c r="H293" s="64"/>
      <c r="I293" s="81"/>
      <c r="M293" s="114"/>
    </row>
    <row r="294" spans="1:14" x14ac:dyDescent="0.25">
      <c r="A294" s="66" t="s">
        <v>465</v>
      </c>
      <c r="B294" s="81" t="s">
        <v>466</v>
      </c>
      <c r="C294" s="113">
        <f>ROW(B111)</f>
        <v>111</v>
      </c>
      <c r="D294" s="66" t="s">
        <v>1358</v>
      </c>
      <c r="F294" s="104"/>
      <c r="H294" s="64"/>
      <c r="I294" s="81"/>
      <c r="J294" s="113"/>
      <c r="M294" s="114"/>
    </row>
    <row r="295" spans="1:14" x14ac:dyDescent="0.25">
      <c r="A295" s="66" t="s">
        <v>467</v>
      </c>
      <c r="B295" s="81" t="s">
        <v>468</v>
      </c>
      <c r="C295" s="113">
        <f>ROW(B163)</f>
        <v>163</v>
      </c>
      <c r="D295" s="66" t="s">
        <v>1358</v>
      </c>
      <c r="E295" s="114"/>
      <c r="F295" s="104"/>
      <c r="H295" s="64"/>
      <c r="I295" s="81"/>
      <c r="J295" s="113"/>
      <c r="L295" s="114"/>
      <c r="M295" s="114"/>
    </row>
    <row r="296" spans="1:14" x14ac:dyDescent="0.25">
      <c r="A296" s="66" t="s">
        <v>469</v>
      </c>
      <c r="B296" s="81" t="s">
        <v>470</v>
      </c>
      <c r="C296" s="113">
        <f>ROW(B137)</f>
        <v>137</v>
      </c>
      <c r="D296" s="66" t="s">
        <v>1358</v>
      </c>
      <c r="E296" s="114"/>
      <c r="F296" s="104"/>
      <c r="H296" s="64"/>
      <c r="I296" s="81"/>
      <c r="J296" s="113"/>
      <c r="L296" s="114"/>
      <c r="M296" s="114"/>
    </row>
    <row r="297" spans="1:14" ht="30" x14ac:dyDescent="0.25">
      <c r="A297" s="66" t="s">
        <v>471</v>
      </c>
      <c r="B297" s="66" t="s">
        <v>472</v>
      </c>
      <c r="C297" s="113" t="str">
        <f>ROW('C. HTT Harmonised Glossary'!B17)&amp;" for Harmonised Glossary"</f>
        <v>17 for Harmonised Glossary</v>
      </c>
      <c r="D297" s="66" t="s">
        <v>1358</v>
      </c>
      <c r="E297" s="114"/>
      <c r="F297" s="104"/>
      <c r="H297" s="64"/>
      <c r="J297" s="113"/>
      <c r="L297" s="114"/>
    </row>
    <row r="298" spans="1:14" x14ac:dyDescent="0.25">
      <c r="A298" s="66" t="s">
        <v>473</v>
      </c>
      <c r="B298" s="81" t="s">
        <v>474</v>
      </c>
      <c r="C298" s="113">
        <f>ROW(B65)</f>
        <v>65</v>
      </c>
      <c r="D298" s="66" t="s">
        <v>1358</v>
      </c>
      <c r="E298" s="114"/>
      <c r="F298" s="104"/>
      <c r="H298" s="64"/>
      <c r="I298" s="81"/>
      <c r="J298" s="113"/>
      <c r="L298" s="114"/>
    </row>
    <row r="299" spans="1:14" x14ac:dyDescent="0.25">
      <c r="A299" s="66" t="s">
        <v>475</v>
      </c>
      <c r="B299" s="81" t="s">
        <v>476</v>
      </c>
      <c r="C299" s="113">
        <f>ROW(B88)</f>
        <v>88</v>
      </c>
      <c r="D299" s="66" t="s">
        <v>1358</v>
      </c>
      <c r="E299" s="114"/>
      <c r="F299" s="104"/>
      <c r="H299" s="64"/>
      <c r="I299" s="81"/>
      <c r="J299" s="113"/>
      <c r="L299" s="114"/>
    </row>
    <row r="300" spans="1:14" x14ac:dyDescent="0.25">
      <c r="A300" s="66" t="s">
        <v>477</v>
      </c>
      <c r="B300" s="81" t="s">
        <v>478</v>
      </c>
      <c r="C300" s="113" t="str">
        <f>ROW('B1. HTT Mortgage Assets'!B160)&amp; " for Mortgage Assets"</f>
        <v>160 for Mortgage Assets</v>
      </c>
      <c r="D300" s="66" t="s">
        <v>1358</v>
      </c>
      <c r="E300" s="114"/>
      <c r="F300" s="104"/>
      <c r="H300" s="64"/>
      <c r="I300" s="81"/>
      <c r="J300" s="113"/>
      <c r="K300" s="113"/>
      <c r="L300" s="114"/>
    </row>
    <row r="301" spans="1:14" hidden="1" outlineLevel="1" x14ac:dyDescent="0.25">
      <c r="A301" s="66" t="s">
        <v>479</v>
      </c>
      <c r="B301" s="81"/>
      <c r="C301" s="113"/>
      <c r="D301" s="66" t="s">
        <v>1358</v>
      </c>
      <c r="E301" s="114"/>
      <c r="H301" s="64"/>
      <c r="I301" s="81"/>
      <c r="J301" s="113"/>
      <c r="K301" s="113"/>
      <c r="L301" s="114"/>
    </row>
    <row r="302" spans="1:14" hidden="1" outlineLevel="1" x14ac:dyDescent="0.25">
      <c r="A302" s="66" t="s">
        <v>480</v>
      </c>
      <c r="B302" s="81"/>
      <c r="C302" s="113"/>
      <c r="D302" s="113"/>
      <c r="E302" s="114"/>
      <c r="H302" s="64"/>
      <c r="I302" s="81"/>
      <c r="J302" s="113"/>
      <c r="K302" s="113"/>
      <c r="L302" s="114"/>
    </row>
    <row r="303" spans="1:14" hidden="1" outlineLevel="1" x14ac:dyDescent="0.25">
      <c r="A303" s="66" t="s">
        <v>481</v>
      </c>
      <c r="B303" s="81"/>
      <c r="C303" s="113"/>
      <c r="D303" s="113"/>
      <c r="E303" s="114"/>
      <c r="H303" s="64"/>
      <c r="I303" s="81"/>
      <c r="J303" s="113"/>
      <c r="K303" s="113"/>
      <c r="L303" s="114"/>
    </row>
    <row r="304" spans="1:14" hidden="1" outlineLevel="1" x14ac:dyDescent="0.25">
      <c r="A304" s="66" t="s">
        <v>482</v>
      </c>
      <c r="B304" s="81"/>
      <c r="C304" s="113"/>
      <c r="D304" s="113"/>
      <c r="E304" s="114"/>
      <c r="H304" s="64"/>
      <c r="I304" s="81"/>
      <c r="J304" s="113"/>
      <c r="K304" s="113"/>
      <c r="L304" s="114"/>
    </row>
    <row r="305" spans="1:13" hidden="1" outlineLevel="1" x14ac:dyDescent="0.25">
      <c r="A305" s="66" t="s">
        <v>483</v>
      </c>
      <c r="B305" s="81"/>
      <c r="C305" s="113"/>
      <c r="D305" s="113"/>
      <c r="E305" s="114"/>
      <c r="H305" s="64"/>
      <c r="I305" s="81"/>
      <c r="J305" s="113"/>
      <c r="K305" s="113"/>
      <c r="L305" s="114"/>
    </row>
    <row r="306" spans="1:13" hidden="1" outlineLevel="1" x14ac:dyDescent="0.25">
      <c r="A306" s="66" t="s">
        <v>484</v>
      </c>
      <c r="B306" s="81"/>
      <c r="C306" s="113"/>
      <c r="D306" s="113"/>
      <c r="E306" s="114"/>
      <c r="H306" s="64"/>
      <c r="I306" s="81"/>
      <c r="J306" s="113"/>
      <c r="K306" s="113"/>
      <c r="L306" s="114"/>
    </row>
    <row r="307" spans="1:13" hidden="1" outlineLevel="1" x14ac:dyDescent="0.25">
      <c r="A307" s="66" t="s">
        <v>485</v>
      </c>
      <c r="B307" s="81"/>
      <c r="C307" s="113"/>
      <c r="D307" s="113"/>
      <c r="E307" s="114"/>
      <c r="H307" s="64"/>
      <c r="I307" s="81"/>
      <c r="J307" s="113"/>
      <c r="K307" s="113"/>
      <c r="L307" s="114"/>
    </row>
    <row r="308" spans="1:13" hidden="1" outlineLevel="1" x14ac:dyDescent="0.25">
      <c r="A308" s="66" t="s">
        <v>486</v>
      </c>
      <c r="B308" s="81"/>
      <c r="C308" s="113"/>
      <c r="D308" s="113"/>
      <c r="E308" s="114"/>
      <c r="H308" s="64"/>
      <c r="I308" s="81"/>
      <c r="J308" s="113"/>
      <c r="K308" s="113"/>
      <c r="L308" s="114"/>
    </row>
    <row r="309" spans="1:13" hidden="1" outlineLevel="1" x14ac:dyDescent="0.25">
      <c r="A309" s="66" t="s">
        <v>487</v>
      </c>
      <c r="B309" s="81"/>
      <c r="C309" s="113"/>
      <c r="D309" s="113"/>
      <c r="E309" s="114"/>
      <c r="H309" s="64"/>
      <c r="I309" s="81"/>
      <c r="J309" s="113"/>
      <c r="K309" s="113"/>
      <c r="L309" s="114"/>
    </row>
    <row r="310" spans="1:13" hidden="1" outlineLevel="1" x14ac:dyDescent="0.25">
      <c r="A310" s="66" t="s">
        <v>488</v>
      </c>
      <c r="H310" s="64"/>
    </row>
    <row r="311" spans="1:13" ht="37.5" collapsed="1" x14ac:dyDescent="0.25">
      <c r="A311" s="78"/>
      <c r="B311" s="77" t="s">
        <v>89</v>
      </c>
      <c r="C311" s="78"/>
      <c r="D311" s="78"/>
      <c r="E311" s="78"/>
      <c r="F311" s="78"/>
      <c r="G311" s="79"/>
      <c r="H311" s="64"/>
      <c r="I311" s="70"/>
      <c r="J311" s="72"/>
      <c r="K311" s="72"/>
      <c r="L311" s="72"/>
      <c r="M311" s="72"/>
    </row>
    <row r="312" spans="1:13" x14ac:dyDescent="0.25">
      <c r="A312" s="66" t="s">
        <v>5</v>
      </c>
      <c r="B312" s="89" t="s">
        <v>489</v>
      </c>
      <c r="C312" s="113">
        <f>ROW(B173)</f>
        <v>173</v>
      </c>
      <c r="H312" s="64"/>
      <c r="I312" s="89"/>
      <c r="J312" s="113"/>
    </row>
    <row r="313" spans="1:13" hidden="1" outlineLevel="1" x14ac:dyDescent="0.25">
      <c r="A313" s="66" t="s">
        <v>490</v>
      </c>
      <c r="B313" s="89"/>
      <c r="C313" s="113"/>
      <c r="H313" s="64"/>
      <c r="I313" s="89"/>
      <c r="J313" s="113"/>
    </row>
    <row r="314" spans="1:13" hidden="1" outlineLevel="1" x14ac:dyDescent="0.25">
      <c r="A314" s="66" t="s">
        <v>491</v>
      </c>
      <c r="B314" s="89"/>
      <c r="C314" s="113"/>
      <c r="H314" s="64"/>
      <c r="I314" s="89"/>
      <c r="J314" s="113"/>
    </row>
    <row r="315" spans="1:13" hidden="1" outlineLevel="1" x14ac:dyDescent="0.25">
      <c r="A315" s="66" t="s">
        <v>492</v>
      </c>
      <c r="B315" s="89"/>
      <c r="C315" s="113"/>
      <c r="H315" s="64"/>
      <c r="I315" s="89"/>
      <c r="J315" s="113"/>
    </row>
    <row r="316" spans="1:13" hidden="1" outlineLevel="1" x14ac:dyDescent="0.25">
      <c r="A316" s="66" t="s">
        <v>493</v>
      </c>
      <c r="B316" s="89"/>
      <c r="C316" s="113"/>
      <c r="H316" s="64"/>
      <c r="I316" s="89"/>
      <c r="J316" s="113"/>
    </row>
    <row r="317" spans="1:13" hidden="1" outlineLevel="1" x14ac:dyDescent="0.25">
      <c r="A317" s="66" t="s">
        <v>494</v>
      </c>
      <c r="B317" s="89"/>
      <c r="C317" s="113"/>
      <c r="H317" s="64"/>
      <c r="I317" s="89"/>
      <c r="J317" s="113"/>
    </row>
    <row r="318" spans="1:13" hidden="1" outlineLevel="1" x14ac:dyDescent="0.25">
      <c r="A318" s="66" t="s">
        <v>495</v>
      </c>
      <c r="B318" s="89"/>
      <c r="C318" s="113"/>
      <c r="H318" s="64"/>
      <c r="I318" s="89"/>
      <c r="J318" s="113"/>
    </row>
    <row r="319" spans="1:13" ht="18.75" collapsed="1" x14ac:dyDescent="0.25">
      <c r="A319" s="78"/>
      <c r="B319" s="77" t="s">
        <v>90</v>
      </c>
      <c r="C319" s="78"/>
      <c r="D319" s="78"/>
      <c r="E319" s="78"/>
      <c r="F319" s="78"/>
      <c r="G319" s="79"/>
      <c r="H319" s="64"/>
      <c r="I319" s="70"/>
      <c r="J319" s="72"/>
      <c r="K319" s="72"/>
      <c r="L319" s="72"/>
      <c r="M319" s="72"/>
    </row>
    <row r="320" spans="1:13" ht="15" customHeight="1" outlineLevel="1" x14ac:dyDescent="0.25">
      <c r="A320" s="85"/>
      <c r="B320" s="86" t="s">
        <v>496</v>
      </c>
      <c r="C320" s="85"/>
      <c r="D320" s="85"/>
      <c r="E320" s="87"/>
      <c r="F320" s="88"/>
      <c r="G320" s="88"/>
      <c r="H320" s="64"/>
      <c r="L320" s="64"/>
      <c r="M320" s="64"/>
    </row>
    <row r="321" spans="1:8" outlineLevel="1" x14ac:dyDescent="0.25">
      <c r="A321" s="66" t="s">
        <v>497</v>
      </c>
      <c r="B321" s="81" t="s">
        <v>498</v>
      </c>
      <c r="C321" s="151" t="s">
        <v>1029</v>
      </c>
      <c r="H321" s="64"/>
    </row>
    <row r="322" spans="1:8" outlineLevel="1" x14ac:dyDescent="0.25">
      <c r="A322" s="66" t="s">
        <v>499</v>
      </c>
      <c r="B322" s="81" t="s">
        <v>500</v>
      </c>
      <c r="C322" s="151" t="s">
        <v>1369</v>
      </c>
      <c r="H322" s="64"/>
    </row>
    <row r="323" spans="1:8" outlineLevel="1" x14ac:dyDescent="0.25">
      <c r="A323" s="66" t="s">
        <v>501</v>
      </c>
      <c r="B323" s="81" t="s">
        <v>502</v>
      </c>
      <c r="C323" s="151" t="s">
        <v>1361</v>
      </c>
      <c r="H323" s="64"/>
    </row>
    <row r="324" spans="1:8" outlineLevel="1" x14ac:dyDescent="0.25">
      <c r="A324" s="66" t="s">
        <v>503</v>
      </c>
      <c r="B324" s="81" t="s">
        <v>504</v>
      </c>
      <c r="C324" s="151" t="s">
        <v>1361</v>
      </c>
      <c r="H324" s="64"/>
    </row>
    <row r="325" spans="1:8" outlineLevel="1" x14ac:dyDescent="0.25">
      <c r="A325" s="66" t="s">
        <v>505</v>
      </c>
      <c r="B325" s="81" t="s">
        <v>506</v>
      </c>
      <c r="C325" s="151" t="s">
        <v>1029</v>
      </c>
      <c r="H325" s="64"/>
    </row>
    <row r="326" spans="1:8" outlineLevel="1" x14ac:dyDescent="0.25">
      <c r="A326" s="66" t="s">
        <v>507</v>
      </c>
      <c r="B326" s="81" t="s">
        <v>508</v>
      </c>
      <c r="C326" s="151" t="s">
        <v>1361</v>
      </c>
      <c r="H326" s="64"/>
    </row>
    <row r="327" spans="1:8" outlineLevel="1" x14ac:dyDescent="0.25">
      <c r="A327" s="66" t="s">
        <v>509</v>
      </c>
      <c r="B327" s="81" t="s">
        <v>510</v>
      </c>
      <c r="C327" s="151" t="s">
        <v>1361</v>
      </c>
      <c r="H327" s="64"/>
    </row>
    <row r="328" spans="1:8" outlineLevel="1" x14ac:dyDescent="0.25">
      <c r="A328" s="66" t="s">
        <v>511</v>
      </c>
      <c r="B328" s="81" t="s">
        <v>512</v>
      </c>
      <c r="C328" s="151" t="s">
        <v>1361</v>
      </c>
      <c r="H328" s="64"/>
    </row>
    <row r="329" spans="1:8" outlineLevel="1" x14ac:dyDescent="0.25">
      <c r="A329" s="66" t="s">
        <v>513</v>
      </c>
      <c r="B329" s="81" t="s">
        <v>514</v>
      </c>
      <c r="C329" s="151" t="s">
        <v>1370</v>
      </c>
      <c r="H329" s="64"/>
    </row>
    <row r="330" spans="1:8" ht="28.5" customHeight="1" outlineLevel="1" x14ac:dyDescent="0.25">
      <c r="A330" s="66" t="s">
        <v>515</v>
      </c>
      <c r="B330" s="152" t="s">
        <v>1371</v>
      </c>
      <c r="H330" s="64"/>
    </row>
    <row r="331" spans="1:8" ht="51.75" customHeight="1" outlineLevel="1" x14ac:dyDescent="0.25">
      <c r="A331" s="66" t="s">
        <v>517</v>
      </c>
      <c r="B331" s="153" t="s">
        <v>1372</v>
      </c>
      <c r="H331" s="64"/>
    </row>
    <row r="332" spans="1:8" ht="38.25" customHeight="1" outlineLevel="1" x14ac:dyDescent="0.25">
      <c r="A332" s="66" t="s">
        <v>518</v>
      </c>
      <c r="B332" s="153" t="s">
        <v>1373</v>
      </c>
      <c r="H332" s="64"/>
    </row>
    <row r="333" spans="1:8" ht="47.25" customHeight="1" outlineLevel="1" x14ac:dyDescent="0.25">
      <c r="A333" s="66" t="s">
        <v>519</v>
      </c>
      <c r="B333" s="153" t="s">
        <v>1374</v>
      </c>
      <c r="H333" s="64"/>
    </row>
    <row r="334" spans="1:8" ht="47.25" customHeight="1" outlineLevel="1" x14ac:dyDescent="0.25">
      <c r="A334" s="66" t="s">
        <v>520</v>
      </c>
      <c r="B334" s="153" t="s">
        <v>1375</v>
      </c>
      <c r="H334" s="64"/>
    </row>
    <row r="335" spans="1:8" ht="34.5" customHeight="1" outlineLevel="1" x14ac:dyDescent="0.25">
      <c r="A335" s="66" t="s">
        <v>521</v>
      </c>
      <c r="B335" s="153" t="s">
        <v>1376</v>
      </c>
      <c r="H335" s="64"/>
    </row>
    <row r="336" spans="1:8" hidden="1" outlineLevel="1" x14ac:dyDescent="0.25">
      <c r="A336" s="66" t="s">
        <v>522</v>
      </c>
      <c r="B336" s="96" t="s">
        <v>516</v>
      </c>
      <c r="H336" s="64"/>
    </row>
    <row r="337" spans="1:8" hidden="1" outlineLevel="1" x14ac:dyDescent="0.25">
      <c r="A337" s="66" t="s">
        <v>523</v>
      </c>
      <c r="B337" s="96" t="s">
        <v>516</v>
      </c>
      <c r="H337" s="64"/>
    </row>
    <row r="338" spans="1:8" hidden="1" outlineLevel="1" x14ac:dyDescent="0.25">
      <c r="A338" s="66" t="s">
        <v>524</v>
      </c>
      <c r="B338" s="96" t="s">
        <v>516</v>
      </c>
      <c r="H338" s="64"/>
    </row>
    <row r="339" spans="1:8" hidden="1" outlineLevel="1" x14ac:dyDescent="0.25">
      <c r="A339" s="66" t="s">
        <v>525</v>
      </c>
      <c r="B339" s="96" t="s">
        <v>516</v>
      </c>
      <c r="H339" s="64"/>
    </row>
    <row r="340" spans="1:8" hidden="1" outlineLevel="1" x14ac:dyDescent="0.25">
      <c r="A340" s="66" t="s">
        <v>526</v>
      </c>
      <c r="B340" s="96" t="s">
        <v>516</v>
      </c>
      <c r="H340" s="64"/>
    </row>
    <row r="341" spans="1:8" hidden="1" outlineLevel="1" x14ac:dyDescent="0.25">
      <c r="A341" s="66" t="s">
        <v>527</v>
      </c>
      <c r="B341" s="96" t="s">
        <v>516</v>
      </c>
      <c r="H341" s="64"/>
    </row>
    <row r="342" spans="1:8" hidden="1" outlineLevel="1" x14ac:dyDescent="0.25">
      <c r="A342" s="66" t="s">
        <v>528</v>
      </c>
      <c r="B342" s="96" t="s">
        <v>516</v>
      </c>
      <c r="H342" s="64"/>
    </row>
    <row r="343" spans="1:8" hidden="1" outlineLevel="1" x14ac:dyDescent="0.25">
      <c r="A343" s="66" t="s">
        <v>529</v>
      </c>
      <c r="B343" s="96" t="s">
        <v>516</v>
      </c>
      <c r="H343" s="64"/>
    </row>
    <row r="344" spans="1:8" hidden="1" outlineLevel="1" x14ac:dyDescent="0.25">
      <c r="A344" s="66" t="s">
        <v>530</v>
      </c>
      <c r="B344" s="96" t="s">
        <v>516</v>
      </c>
      <c r="H344" s="64"/>
    </row>
    <row r="345" spans="1:8" hidden="1" outlineLevel="1" x14ac:dyDescent="0.25">
      <c r="A345" s="66" t="s">
        <v>531</v>
      </c>
      <c r="B345" s="96" t="s">
        <v>516</v>
      </c>
      <c r="H345" s="64"/>
    </row>
    <row r="346" spans="1:8" hidden="1" outlineLevel="1" x14ac:dyDescent="0.25">
      <c r="A346" s="66" t="s">
        <v>532</v>
      </c>
      <c r="B346" s="96" t="s">
        <v>516</v>
      </c>
      <c r="H346" s="64"/>
    </row>
    <row r="347" spans="1:8" hidden="1" outlineLevel="1" x14ac:dyDescent="0.25">
      <c r="A347" s="66" t="s">
        <v>533</v>
      </c>
      <c r="B347" s="96" t="s">
        <v>516</v>
      </c>
      <c r="H347" s="64"/>
    </row>
    <row r="348" spans="1:8" hidden="1" outlineLevel="1" x14ac:dyDescent="0.25">
      <c r="A348" s="66" t="s">
        <v>534</v>
      </c>
      <c r="B348" s="96" t="s">
        <v>516</v>
      </c>
      <c r="H348" s="64"/>
    </row>
    <row r="349" spans="1:8" hidden="1" outlineLevel="1" x14ac:dyDescent="0.25">
      <c r="A349" s="66" t="s">
        <v>535</v>
      </c>
      <c r="B349" s="96" t="s">
        <v>516</v>
      </c>
      <c r="H349" s="64"/>
    </row>
    <row r="350" spans="1:8" hidden="1" outlineLevel="1" x14ac:dyDescent="0.25">
      <c r="A350" s="66" t="s">
        <v>536</v>
      </c>
      <c r="B350" s="96" t="s">
        <v>516</v>
      </c>
      <c r="H350" s="64"/>
    </row>
    <row r="351" spans="1:8" hidden="1" outlineLevel="1" x14ac:dyDescent="0.25">
      <c r="A351" s="66" t="s">
        <v>537</v>
      </c>
      <c r="B351" s="96" t="s">
        <v>516</v>
      </c>
      <c r="H351" s="64"/>
    </row>
    <row r="352" spans="1:8" hidden="1" outlineLevel="1" x14ac:dyDescent="0.25">
      <c r="A352" s="66" t="s">
        <v>538</v>
      </c>
      <c r="B352" s="96" t="s">
        <v>516</v>
      </c>
      <c r="H352" s="64"/>
    </row>
    <row r="353" spans="1:8" hidden="1" outlineLevel="1" x14ac:dyDescent="0.25">
      <c r="A353" s="66" t="s">
        <v>539</v>
      </c>
      <c r="B353" s="96" t="s">
        <v>516</v>
      </c>
      <c r="H353" s="64"/>
    </row>
    <row r="354" spans="1:8" hidden="1" outlineLevel="1" x14ac:dyDescent="0.25">
      <c r="A354" s="66" t="s">
        <v>540</v>
      </c>
      <c r="B354" s="96" t="s">
        <v>516</v>
      </c>
      <c r="H354" s="64"/>
    </row>
    <row r="355" spans="1:8" hidden="1" outlineLevel="1" x14ac:dyDescent="0.25">
      <c r="A355" s="66" t="s">
        <v>541</v>
      </c>
      <c r="B355" s="96" t="s">
        <v>516</v>
      </c>
      <c r="H355" s="64"/>
    </row>
    <row r="356" spans="1:8" hidden="1" outlineLevel="1" x14ac:dyDescent="0.25">
      <c r="A356" s="66" t="s">
        <v>542</v>
      </c>
      <c r="B356" s="96" t="s">
        <v>516</v>
      </c>
      <c r="H356" s="64"/>
    </row>
    <row r="357" spans="1:8" hidden="1" outlineLevel="1" x14ac:dyDescent="0.25">
      <c r="A357" s="66" t="s">
        <v>543</v>
      </c>
      <c r="B357" s="96" t="s">
        <v>516</v>
      </c>
      <c r="H357" s="64"/>
    </row>
    <row r="358" spans="1:8" hidden="1" outlineLevel="1" x14ac:dyDescent="0.25">
      <c r="A358" s="66" t="s">
        <v>544</v>
      </c>
      <c r="B358" s="96" t="s">
        <v>516</v>
      </c>
      <c r="H358" s="64"/>
    </row>
    <row r="359" spans="1:8" hidden="1" outlineLevel="1" x14ac:dyDescent="0.25">
      <c r="A359" s="66" t="s">
        <v>545</v>
      </c>
      <c r="B359" s="96" t="s">
        <v>516</v>
      </c>
      <c r="H359" s="64"/>
    </row>
    <row r="360" spans="1:8" collapsed="1" x14ac:dyDescent="0.25">
      <c r="H360" s="64"/>
    </row>
    <row r="361" spans="1:8" x14ac:dyDescent="0.25">
      <c r="H361" s="64"/>
    </row>
    <row r="362" spans="1:8" x14ac:dyDescent="0.25">
      <c r="H362" s="64"/>
    </row>
    <row r="363" spans="1:8" x14ac:dyDescent="0.25">
      <c r="H363" s="64"/>
    </row>
    <row r="364" spans="1:8" x14ac:dyDescent="0.25">
      <c r="H364" s="64"/>
    </row>
    <row r="365" spans="1:8" x14ac:dyDescent="0.25">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8" r:id="rId4" display="mailto:ray.lawless@boi.com"/>
    <hyperlink ref="C29" r:id="rId5"/>
    <hyperlink ref="C16" r:id="rId6"/>
    <hyperlink ref="C229" r:id="rId7"/>
    <hyperlink ref="C312" location="'A. HTT General'!B171" display="'A. HTT General'!B171"/>
  </hyperlinks>
  <pageMargins left="0.70866141732283505" right="0.70866141732283505" top="0.74803149606299202" bottom="0.74803149606299202" header="0.31496062992126" footer="0.31496062992126"/>
  <pageSetup paperSize="9" scale="50" fitToHeight="3" orientation="landscape" r:id="rId8"/>
  <headerFooter>
    <oddHeader>&amp;R&amp;G</oddHeader>
  </headerFooter>
  <ignoredErrors>
    <ignoredError sqref="F58 F127:G127 F153:G153 F179 F100 F77" formula="1"/>
    <ignoredError sqref="C208" formulaRange="1"/>
  </ignoredErrors>
  <drawing r:id="rId9"/>
  <legacyDrawingHF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370"/>
  <sheetViews>
    <sheetView topLeftCell="A240" zoomScale="80" zoomScaleNormal="80" workbookViewId="0">
      <selection activeCell="A197" sqref="A197"/>
    </sheetView>
  </sheetViews>
  <sheetFormatPr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7"/>
  </cols>
  <sheetData>
    <row r="1" spans="1:7" ht="31.5" x14ac:dyDescent="0.25">
      <c r="A1" s="63" t="s">
        <v>546</v>
      </c>
      <c r="B1" s="63"/>
      <c r="C1" s="64"/>
      <c r="D1" s="64"/>
      <c r="E1" s="64"/>
      <c r="F1" s="100"/>
    </row>
    <row r="2" spans="1:7" ht="15.75" thickBot="1" x14ac:dyDescent="0.3">
      <c r="A2" s="64"/>
      <c r="B2" s="64"/>
      <c r="C2" s="64"/>
      <c r="D2" s="64"/>
      <c r="E2" s="64"/>
      <c r="F2" s="64"/>
    </row>
    <row r="3" spans="1:7" ht="19.5" thickBot="1" x14ac:dyDescent="0.3">
      <c r="A3" s="67"/>
      <c r="B3" s="68" t="s">
        <v>81</v>
      </c>
      <c r="C3" s="69" t="s">
        <v>1377</v>
      </c>
      <c r="D3" s="67"/>
      <c r="E3" s="67"/>
      <c r="F3" s="64"/>
      <c r="G3" s="67"/>
    </row>
    <row r="4" spans="1:7" ht="15.75" thickBot="1" x14ac:dyDescent="0.3"/>
    <row r="5" spans="1:7" ht="18.75" x14ac:dyDescent="0.25">
      <c r="A5" s="70"/>
      <c r="B5" s="71" t="s">
        <v>547</v>
      </c>
      <c r="C5" s="70"/>
      <c r="E5" s="72"/>
      <c r="F5" s="72"/>
    </row>
    <row r="6" spans="1:7" x14ac:dyDescent="0.25">
      <c r="B6" s="73" t="s">
        <v>548</v>
      </c>
    </row>
    <row r="7" spans="1:7" x14ac:dyDescent="0.25">
      <c r="B7" s="74" t="s">
        <v>549</v>
      </c>
    </row>
    <row r="8" spans="1:7" ht="15.75" thickBot="1" x14ac:dyDescent="0.3">
      <c r="B8" s="154"/>
    </row>
    <row r="9" spans="1:7" x14ac:dyDescent="0.25">
      <c r="B9" s="76"/>
    </row>
    <row r="10" spans="1:7" ht="37.5" x14ac:dyDescent="0.25">
      <c r="A10" s="77" t="s">
        <v>91</v>
      </c>
      <c r="B10" s="77" t="s">
        <v>548</v>
      </c>
      <c r="C10" s="78"/>
      <c r="D10" s="78"/>
      <c r="E10" s="78"/>
      <c r="F10" s="78"/>
      <c r="G10" s="79"/>
    </row>
    <row r="11" spans="1:7" ht="15" customHeight="1" x14ac:dyDescent="0.25">
      <c r="A11" s="85"/>
      <c r="B11" s="86" t="s">
        <v>550</v>
      </c>
      <c r="C11" s="85" t="s">
        <v>123</v>
      </c>
      <c r="D11" s="85"/>
      <c r="E11" s="85"/>
      <c r="F11" s="88" t="s">
        <v>551</v>
      </c>
      <c r="G11" s="88"/>
    </row>
    <row r="12" spans="1:7" x14ac:dyDescent="0.25">
      <c r="A12" s="66" t="s">
        <v>552</v>
      </c>
      <c r="B12" s="66" t="s">
        <v>553</v>
      </c>
      <c r="C12" s="92">
        <v>9442</v>
      </c>
      <c r="F12" s="93">
        <f>IF($C$15=0,"",IF(C12="[for completion]","",C12/$C$15))</f>
        <v>1</v>
      </c>
    </row>
    <row r="13" spans="1:7" x14ac:dyDescent="0.25">
      <c r="A13" s="66" t="s">
        <v>554</v>
      </c>
      <c r="B13" s="66" t="s">
        <v>555</v>
      </c>
      <c r="C13" s="66">
        <v>0</v>
      </c>
      <c r="F13" s="93">
        <f>IF($C$15=0,"",IF(C13="[for completion]","",C13/$C$15))</f>
        <v>0</v>
      </c>
    </row>
    <row r="14" spans="1:7" x14ac:dyDescent="0.25">
      <c r="A14" s="66" t="s">
        <v>556</v>
      </c>
      <c r="B14" s="66" t="s">
        <v>156</v>
      </c>
      <c r="C14" s="66">
        <v>0</v>
      </c>
      <c r="F14" s="93">
        <f>IF($C$15=0,"",IF(C14="[for completion]","",C14/$C$15))</f>
        <v>0</v>
      </c>
    </row>
    <row r="15" spans="1:7" x14ac:dyDescent="0.25">
      <c r="A15" s="66" t="s">
        <v>557</v>
      </c>
      <c r="B15" s="116" t="s">
        <v>158</v>
      </c>
      <c r="C15" s="92">
        <f>SUM(C12:C14)</f>
        <v>9442</v>
      </c>
      <c r="F15" s="155">
        <f>SUM(F12:F14)</f>
        <v>1</v>
      </c>
    </row>
    <row r="16" spans="1:7" hidden="1" outlineLevel="1" x14ac:dyDescent="0.25">
      <c r="A16" s="66" t="s">
        <v>558</v>
      </c>
      <c r="B16" s="96" t="s">
        <v>559</v>
      </c>
      <c r="F16" s="93">
        <f t="shared" ref="F16:F26" si="0">IF($C$15=0,"",IF(C16="[for completion]","",C16/$C$15))</f>
        <v>0</v>
      </c>
    </row>
    <row r="17" spans="1:7" hidden="1" outlineLevel="1" x14ac:dyDescent="0.25">
      <c r="A17" s="66" t="s">
        <v>560</v>
      </c>
      <c r="B17" s="96" t="s">
        <v>1215</v>
      </c>
      <c r="F17" s="93">
        <f t="shared" si="0"/>
        <v>0</v>
      </c>
    </row>
    <row r="18" spans="1:7" hidden="1" outlineLevel="1" x14ac:dyDescent="0.25">
      <c r="A18" s="66" t="s">
        <v>561</v>
      </c>
      <c r="B18" s="96" t="s">
        <v>160</v>
      </c>
      <c r="F18" s="93">
        <f t="shared" si="0"/>
        <v>0</v>
      </c>
    </row>
    <row r="19" spans="1:7" hidden="1" outlineLevel="1" x14ac:dyDescent="0.25">
      <c r="A19" s="66" t="s">
        <v>562</v>
      </c>
      <c r="B19" s="96" t="s">
        <v>160</v>
      </c>
      <c r="F19" s="93">
        <f t="shared" si="0"/>
        <v>0</v>
      </c>
    </row>
    <row r="20" spans="1:7" hidden="1" outlineLevel="1" x14ac:dyDescent="0.25">
      <c r="A20" s="66" t="s">
        <v>563</v>
      </c>
      <c r="B20" s="96" t="s">
        <v>160</v>
      </c>
      <c r="F20" s="93">
        <f t="shared" si="0"/>
        <v>0</v>
      </c>
    </row>
    <row r="21" spans="1:7" hidden="1" outlineLevel="1" x14ac:dyDescent="0.25">
      <c r="A21" s="66" t="s">
        <v>564</v>
      </c>
      <c r="B21" s="96" t="s">
        <v>160</v>
      </c>
      <c r="F21" s="93">
        <f t="shared" si="0"/>
        <v>0</v>
      </c>
    </row>
    <row r="22" spans="1:7" hidden="1" outlineLevel="1" x14ac:dyDescent="0.25">
      <c r="A22" s="66" t="s">
        <v>565</v>
      </c>
      <c r="B22" s="96" t="s">
        <v>160</v>
      </c>
      <c r="F22" s="93">
        <f t="shared" si="0"/>
        <v>0</v>
      </c>
    </row>
    <row r="23" spans="1:7" hidden="1" outlineLevel="1" x14ac:dyDescent="0.25">
      <c r="A23" s="66" t="s">
        <v>566</v>
      </c>
      <c r="B23" s="96" t="s">
        <v>160</v>
      </c>
      <c r="F23" s="93">
        <f t="shared" si="0"/>
        <v>0</v>
      </c>
    </row>
    <row r="24" spans="1:7" hidden="1" outlineLevel="1" x14ac:dyDescent="0.25">
      <c r="A24" s="66" t="s">
        <v>567</v>
      </c>
      <c r="B24" s="96" t="s">
        <v>160</v>
      </c>
      <c r="F24" s="93">
        <f t="shared" si="0"/>
        <v>0</v>
      </c>
    </row>
    <row r="25" spans="1:7" hidden="1" outlineLevel="1" x14ac:dyDescent="0.25">
      <c r="A25" s="66" t="s">
        <v>568</v>
      </c>
      <c r="B25" s="96" t="s">
        <v>160</v>
      </c>
      <c r="F25" s="93">
        <f t="shared" si="0"/>
        <v>0</v>
      </c>
    </row>
    <row r="26" spans="1:7" hidden="1" outlineLevel="1" x14ac:dyDescent="0.25">
      <c r="A26" s="66" t="s">
        <v>569</v>
      </c>
      <c r="B26" s="96" t="s">
        <v>160</v>
      </c>
      <c r="C26" s="97"/>
      <c r="D26" s="97"/>
      <c r="E26" s="97"/>
      <c r="F26" s="93">
        <f t="shared" si="0"/>
        <v>0</v>
      </c>
    </row>
    <row r="27" spans="1:7" ht="15" customHeight="1" collapsed="1" x14ac:dyDescent="0.25">
      <c r="A27" s="85"/>
      <c r="B27" s="86" t="s">
        <v>570</v>
      </c>
      <c r="C27" s="85" t="s">
        <v>571</v>
      </c>
      <c r="D27" s="85" t="s">
        <v>572</v>
      </c>
      <c r="E27" s="87"/>
      <c r="F27" s="85" t="s">
        <v>573</v>
      </c>
      <c r="G27" s="88"/>
    </row>
    <row r="28" spans="1:7" x14ac:dyDescent="0.25">
      <c r="A28" s="66" t="s">
        <v>574</v>
      </c>
      <c r="B28" s="66" t="s">
        <v>575</v>
      </c>
      <c r="C28" s="92">
        <v>75966</v>
      </c>
      <c r="D28" s="66">
        <v>0</v>
      </c>
      <c r="F28" s="156">
        <f>+D28+C28</f>
        <v>75966</v>
      </c>
    </row>
    <row r="29" spans="1:7" hidden="1" outlineLevel="1" x14ac:dyDescent="0.25">
      <c r="A29" s="66" t="s">
        <v>576</v>
      </c>
      <c r="B29" s="81" t="s">
        <v>577</v>
      </c>
    </row>
    <row r="30" spans="1:7" hidden="1" outlineLevel="1" x14ac:dyDescent="0.25">
      <c r="A30" s="66" t="s">
        <v>578</v>
      </c>
      <c r="B30" s="81" t="s">
        <v>579</v>
      </c>
    </row>
    <row r="31" spans="1:7" hidden="1" outlineLevel="1" x14ac:dyDescent="0.25">
      <c r="A31" s="66" t="s">
        <v>580</v>
      </c>
      <c r="B31" s="81"/>
    </row>
    <row r="32" spans="1:7" hidden="1" outlineLevel="1" x14ac:dyDescent="0.25">
      <c r="A32" s="66" t="s">
        <v>581</v>
      </c>
      <c r="B32" s="81"/>
    </row>
    <row r="33" spans="1:7" hidden="1" outlineLevel="1" x14ac:dyDescent="0.25">
      <c r="A33" s="66" t="s">
        <v>582</v>
      </c>
      <c r="B33" s="81"/>
    </row>
    <row r="34" spans="1:7" hidden="1" outlineLevel="1" x14ac:dyDescent="0.25">
      <c r="A34" s="66" t="s">
        <v>583</v>
      </c>
      <c r="B34" s="81"/>
    </row>
    <row r="35" spans="1:7" ht="15" customHeight="1" collapsed="1" x14ac:dyDescent="0.25">
      <c r="A35" s="85"/>
      <c r="B35" s="86" t="s">
        <v>584</v>
      </c>
      <c r="C35" s="85" t="s">
        <v>585</v>
      </c>
      <c r="D35" s="85" t="s">
        <v>586</v>
      </c>
      <c r="E35" s="87"/>
      <c r="F35" s="88" t="s">
        <v>551</v>
      </c>
      <c r="G35" s="88"/>
    </row>
    <row r="36" spans="1:7" x14ac:dyDescent="0.25">
      <c r="A36" s="66" t="s">
        <v>587</v>
      </c>
      <c r="B36" s="66" t="s">
        <v>588</v>
      </c>
      <c r="C36" s="155">
        <v>2.3E-3</v>
      </c>
      <c r="D36" s="66">
        <v>0</v>
      </c>
      <c r="F36" s="122">
        <f>+C36</f>
        <v>2.3E-3</v>
      </c>
    </row>
    <row r="37" spans="1:7" hidden="1" outlineLevel="1" x14ac:dyDescent="0.25">
      <c r="A37" s="66" t="s">
        <v>589</v>
      </c>
    </row>
    <row r="38" spans="1:7" hidden="1" outlineLevel="1" x14ac:dyDescent="0.25">
      <c r="A38" s="66" t="s">
        <v>590</v>
      </c>
    </row>
    <row r="39" spans="1:7" hidden="1" outlineLevel="1" x14ac:dyDescent="0.25">
      <c r="A39" s="66" t="s">
        <v>591</v>
      </c>
    </row>
    <row r="40" spans="1:7" hidden="1" outlineLevel="1" x14ac:dyDescent="0.25">
      <c r="A40" s="66" t="s">
        <v>592</v>
      </c>
    </row>
    <row r="41" spans="1:7" hidden="1" outlineLevel="1" x14ac:dyDescent="0.25">
      <c r="A41" s="66" t="s">
        <v>593</v>
      </c>
    </row>
    <row r="42" spans="1:7" hidden="1" outlineLevel="1" x14ac:dyDescent="0.25">
      <c r="A42" s="66" t="s">
        <v>594</v>
      </c>
    </row>
    <row r="43" spans="1:7" ht="15" customHeight="1" collapsed="1" x14ac:dyDescent="0.25">
      <c r="A43" s="85"/>
      <c r="B43" s="86" t="s">
        <v>595</v>
      </c>
      <c r="C43" s="85" t="s">
        <v>585</v>
      </c>
      <c r="D43" s="85" t="s">
        <v>586</v>
      </c>
      <c r="E43" s="87"/>
      <c r="F43" s="88" t="s">
        <v>551</v>
      </c>
      <c r="G43" s="88"/>
    </row>
    <row r="44" spans="1:7" x14ac:dyDescent="0.25">
      <c r="A44" s="66" t="s">
        <v>596</v>
      </c>
      <c r="B44" s="117" t="s">
        <v>597</v>
      </c>
      <c r="C44" s="157">
        <f>SUM(C45:C72)</f>
        <v>1</v>
      </c>
      <c r="D44" s="157">
        <f>SUM(D45:D72)</f>
        <v>0</v>
      </c>
      <c r="E44" s="104"/>
      <c r="F44" s="157">
        <f>SUM(F45:F72)</f>
        <v>1</v>
      </c>
      <c r="G44" s="66"/>
    </row>
    <row r="45" spans="1:7" x14ac:dyDescent="0.25">
      <c r="A45" s="66" t="s">
        <v>598</v>
      </c>
      <c r="B45" s="66" t="s">
        <v>599</v>
      </c>
      <c r="C45" s="66" t="s">
        <v>93</v>
      </c>
      <c r="D45" s="66" t="s">
        <v>93</v>
      </c>
      <c r="F45" s="66" t="s">
        <v>93</v>
      </c>
      <c r="G45" s="66"/>
    </row>
    <row r="46" spans="1:7" x14ac:dyDescent="0.25">
      <c r="A46" s="66" t="s">
        <v>600</v>
      </c>
      <c r="B46" s="66" t="s">
        <v>601</v>
      </c>
      <c r="C46" s="66" t="s">
        <v>93</v>
      </c>
      <c r="D46" s="66" t="s">
        <v>93</v>
      </c>
      <c r="F46" s="66" t="s">
        <v>93</v>
      </c>
      <c r="G46" s="66"/>
    </row>
    <row r="47" spans="1:7" x14ac:dyDescent="0.25">
      <c r="A47" s="66" t="s">
        <v>602</v>
      </c>
      <c r="B47" s="66" t="s">
        <v>603</v>
      </c>
      <c r="C47" s="66" t="s">
        <v>93</v>
      </c>
      <c r="D47" s="66" t="s">
        <v>93</v>
      </c>
      <c r="F47" s="66" t="s">
        <v>93</v>
      </c>
      <c r="G47" s="66"/>
    </row>
    <row r="48" spans="1:7" x14ac:dyDescent="0.25">
      <c r="A48" s="66" t="s">
        <v>604</v>
      </c>
      <c r="B48" s="66" t="s">
        <v>605</v>
      </c>
      <c r="C48" s="66" t="s">
        <v>93</v>
      </c>
      <c r="D48" s="66" t="s">
        <v>93</v>
      </c>
      <c r="F48" s="66" t="s">
        <v>93</v>
      </c>
      <c r="G48" s="66"/>
    </row>
    <row r="49" spans="1:7" x14ac:dyDescent="0.25">
      <c r="A49" s="66" t="s">
        <v>606</v>
      </c>
      <c r="B49" s="66" t="s">
        <v>607</v>
      </c>
      <c r="C49" s="66" t="s">
        <v>93</v>
      </c>
      <c r="D49" s="66" t="s">
        <v>93</v>
      </c>
      <c r="F49" s="66" t="s">
        <v>93</v>
      </c>
      <c r="G49" s="66"/>
    </row>
    <row r="50" spans="1:7" x14ac:dyDescent="0.25">
      <c r="A50" s="66" t="s">
        <v>608</v>
      </c>
      <c r="B50" s="66" t="s">
        <v>609</v>
      </c>
      <c r="C50" s="66" t="s">
        <v>93</v>
      </c>
      <c r="D50" s="66" t="s">
        <v>93</v>
      </c>
      <c r="F50" s="66" t="s">
        <v>93</v>
      </c>
      <c r="G50" s="66"/>
    </row>
    <row r="51" spans="1:7" x14ac:dyDescent="0.25">
      <c r="A51" s="66" t="s">
        <v>610</v>
      </c>
      <c r="B51" s="66" t="s">
        <v>611</v>
      </c>
      <c r="C51" s="66" t="s">
        <v>93</v>
      </c>
      <c r="D51" s="66" t="s">
        <v>93</v>
      </c>
      <c r="F51" s="66" t="s">
        <v>93</v>
      </c>
      <c r="G51" s="66"/>
    </row>
    <row r="52" spans="1:7" x14ac:dyDescent="0.25">
      <c r="A52" s="66" t="s">
        <v>612</v>
      </c>
      <c r="B52" s="66" t="s">
        <v>613</v>
      </c>
      <c r="C52" s="66" t="s">
        <v>93</v>
      </c>
      <c r="D52" s="66" t="s">
        <v>93</v>
      </c>
      <c r="F52" s="66" t="s">
        <v>93</v>
      </c>
      <c r="G52" s="66"/>
    </row>
    <row r="53" spans="1:7" x14ac:dyDescent="0.25">
      <c r="A53" s="66" t="s">
        <v>614</v>
      </c>
      <c r="B53" s="66" t="s">
        <v>615</v>
      </c>
      <c r="C53" s="66" t="s">
        <v>93</v>
      </c>
      <c r="D53" s="66" t="s">
        <v>93</v>
      </c>
      <c r="F53" s="66" t="s">
        <v>93</v>
      </c>
      <c r="G53" s="66"/>
    </row>
    <row r="54" spans="1:7" x14ac:dyDescent="0.25">
      <c r="A54" s="66" t="s">
        <v>616</v>
      </c>
      <c r="B54" s="66" t="s">
        <v>617</v>
      </c>
      <c r="C54" s="66" t="s">
        <v>93</v>
      </c>
      <c r="D54" s="66" t="s">
        <v>93</v>
      </c>
      <c r="F54" s="66" t="s">
        <v>93</v>
      </c>
      <c r="G54" s="66"/>
    </row>
    <row r="55" spans="1:7" x14ac:dyDescent="0.25">
      <c r="A55" s="66" t="s">
        <v>618</v>
      </c>
      <c r="B55" s="66" t="s">
        <v>619</v>
      </c>
      <c r="C55" s="66" t="s">
        <v>93</v>
      </c>
      <c r="D55" s="66" t="s">
        <v>93</v>
      </c>
      <c r="F55" s="66" t="s">
        <v>93</v>
      </c>
      <c r="G55" s="66"/>
    </row>
    <row r="56" spans="1:7" x14ac:dyDescent="0.25">
      <c r="A56" s="66" t="s">
        <v>620</v>
      </c>
      <c r="B56" s="66" t="s">
        <v>621</v>
      </c>
      <c r="C56" s="66" t="s">
        <v>93</v>
      </c>
      <c r="D56" s="66" t="s">
        <v>93</v>
      </c>
      <c r="F56" s="66" t="s">
        <v>93</v>
      </c>
      <c r="G56" s="66"/>
    </row>
    <row r="57" spans="1:7" x14ac:dyDescent="0.25">
      <c r="A57" s="66" t="s">
        <v>622</v>
      </c>
      <c r="B57" s="66" t="s">
        <v>623</v>
      </c>
      <c r="C57" s="66" t="s">
        <v>93</v>
      </c>
      <c r="D57" s="66" t="s">
        <v>93</v>
      </c>
      <c r="F57" s="66" t="s">
        <v>93</v>
      </c>
      <c r="G57" s="66"/>
    </row>
    <row r="58" spans="1:7" x14ac:dyDescent="0.25">
      <c r="A58" s="66" t="s">
        <v>624</v>
      </c>
      <c r="B58" s="66" t="s">
        <v>625</v>
      </c>
      <c r="C58" s="66" t="s">
        <v>93</v>
      </c>
      <c r="D58" s="66" t="s">
        <v>93</v>
      </c>
      <c r="F58" s="66" t="s">
        <v>93</v>
      </c>
      <c r="G58" s="66"/>
    </row>
    <row r="59" spans="1:7" x14ac:dyDescent="0.25">
      <c r="A59" s="66" t="s">
        <v>626</v>
      </c>
      <c r="B59" s="66" t="s">
        <v>627</v>
      </c>
      <c r="C59" s="104">
        <v>1</v>
      </c>
      <c r="D59" s="104">
        <v>0</v>
      </c>
      <c r="E59" s="104"/>
      <c r="F59" s="104">
        <v>1</v>
      </c>
      <c r="G59" s="66"/>
    </row>
    <row r="60" spans="1:7" x14ac:dyDescent="0.25">
      <c r="A60" s="66" t="s">
        <v>628</v>
      </c>
      <c r="B60" s="66" t="s">
        <v>3</v>
      </c>
      <c r="C60" s="66" t="s">
        <v>93</v>
      </c>
      <c r="D60" s="66" t="s">
        <v>93</v>
      </c>
      <c r="F60" s="66" t="s">
        <v>93</v>
      </c>
      <c r="G60" s="66"/>
    </row>
    <row r="61" spans="1:7" x14ac:dyDescent="0.25">
      <c r="A61" s="66" t="s">
        <v>629</v>
      </c>
      <c r="B61" s="66" t="s">
        <v>630</v>
      </c>
      <c r="C61" s="66" t="s">
        <v>93</v>
      </c>
      <c r="D61" s="66" t="s">
        <v>93</v>
      </c>
      <c r="F61" s="66" t="s">
        <v>93</v>
      </c>
      <c r="G61" s="66"/>
    </row>
    <row r="62" spans="1:7" x14ac:dyDescent="0.25">
      <c r="A62" s="66" t="s">
        <v>631</v>
      </c>
      <c r="B62" s="66" t="s">
        <v>632</v>
      </c>
      <c r="C62" s="66" t="s">
        <v>93</v>
      </c>
      <c r="D62" s="66" t="s">
        <v>93</v>
      </c>
      <c r="F62" s="66" t="s">
        <v>93</v>
      </c>
      <c r="G62" s="66"/>
    </row>
    <row r="63" spans="1:7" x14ac:dyDescent="0.25">
      <c r="A63" s="66" t="s">
        <v>633</v>
      </c>
      <c r="B63" s="66" t="s">
        <v>634</v>
      </c>
      <c r="C63" s="66" t="s">
        <v>93</v>
      </c>
      <c r="D63" s="66" t="s">
        <v>93</v>
      </c>
      <c r="F63" s="66" t="s">
        <v>93</v>
      </c>
      <c r="G63" s="66"/>
    </row>
    <row r="64" spans="1:7" x14ac:dyDescent="0.25">
      <c r="A64" s="66" t="s">
        <v>635</v>
      </c>
      <c r="B64" s="66" t="s">
        <v>636</v>
      </c>
      <c r="C64" s="66" t="s">
        <v>93</v>
      </c>
      <c r="D64" s="66" t="s">
        <v>93</v>
      </c>
      <c r="F64" s="66" t="s">
        <v>93</v>
      </c>
      <c r="G64" s="66"/>
    </row>
    <row r="65" spans="1:7" x14ac:dyDescent="0.25">
      <c r="A65" s="66" t="s">
        <v>637</v>
      </c>
      <c r="B65" s="66" t="s">
        <v>638</v>
      </c>
      <c r="C65" s="66" t="s">
        <v>93</v>
      </c>
      <c r="D65" s="66" t="s">
        <v>93</v>
      </c>
      <c r="F65" s="66" t="s">
        <v>93</v>
      </c>
      <c r="G65" s="66"/>
    </row>
    <row r="66" spans="1:7" x14ac:dyDescent="0.25">
      <c r="A66" s="66" t="s">
        <v>639</v>
      </c>
      <c r="B66" s="66" t="s">
        <v>640</v>
      </c>
      <c r="C66" s="66" t="s">
        <v>93</v>
      </c>
      <c r="D66" s="66" t="s">
        <v>93</v>
      </c>
      <c r="F66" s="66" t="s">
        <v>93</v>
      </c>
      <c r="G66" s="66"/>
    </row>
    <row r="67" spans="1:7" x14ac:dyDescent="0.25">
      <c r="A67" s="66" t="s">
        <v>641</v>
      </c>
      <c r="B67" s="66" t="s">
        <v>642</v>
      </c>
      <c r="C67" s="66" t="s">
        <v>93</v>
      </c>
      <c r="D67" s="66" t="s">
        <v>93</v>
      </c>
      <c r="F67" s="66" t="s">
        <v>93</v>
      </c>
      <c r="G67" s="66"/>
    </row>
    <row r="68" spans="1:7" x14ac:dyDescent="0.25">
      <c r="A68" s="66" t="s">
        <v>643</v>
      </c>
      <c r="B68" s="66" t="s">
        <v>644</v>
      </c>
      <c r="C68" s="66" t="s">
        <v>93</v>
      </c>
      <c r="D68" s="66" t="s">
        <v>93</v>
      </c>
      <c r="F68" s="66" t="s">
        <v>93</v>
      </c>
      <c r="G68" s="66"/>
    </row>
    <row r="69" spans="1:7" x14ac:dyDescent="0.25">
      <c r="A69" s="66" t="s">
        <v>645</v>
      </c>
      <c r="B69" s="66" t="s">
        <v>646</v>
      </c>
      <c r="C69" s="66" t="s">
        <v>93</v>
      </c>
      <c r="D69" s="66" t="s">
        <v>93</v>
      </c>
      <c r="F69" s="66" t="s">
        <v>93</v>
      </c>
      <c r="G69" s="66"/>
    </row>
    <row r="70" spans="1:7" x14ac:dyDescent="0.25">
      <c r="A70" s="66" t="s">
        <v>647</v>
      </c>
      <c r="B70" s="66" t="s">
        <v>648</v>
      </c>
      <c r="C70" s="66" t="s">
        <v>93</v>
      </c>
      <c r="D70" s="66" t="s">
        <v>93</v>
      </c>
      <c r="F70" s="66" t="s">
        <v>93</v>
      </c>
      <c r="G70" s="66"/>
    </row>
    <row r="71" spans="1:7" x14ac:dyDescent="0.25">
      <c r="A71" s="66" t="s">
        <v>649</v>
      </c>
      <c r="B71" s="66" t="s">
        <v>6</v>
      </c>
      <c r="C71" s="66" t="s">
        <v>93</v>
      </c>
      <c r="D71" s="66" t="s">
        <v>93</v>
      </c>
      <c r="F71" s="66" t="s">
        <v>93</v>
      </c>
      <c r="G71" s="66"/>
    </row>
    <row r="72" spans="1:7" x14ac:dyDescent="0.25">
      <c r="A72" s="66" t="s">
        <v>650</v>
      </c>
      <c r="B72" s="66" t="s">
        <v>651</v>
      </c>
      <c r="C72" s="66" t="s">
        <v>93</v>
      </c>
      <c r="D72" s="66" t="s">
        <v>93</v>
      </c>
      <c r="F72" s="66" t="s">
        <v>93</v>
      </c>
      <c r="G72" s="66"/>
    </row>
    <row r="73" spans="1:7" x14ac:dyDescent="0.25">
      <c r="A73" s="66" t="s">
        <v>652</v>
      </c>
      <c r="B73" s="117" t="s">
        <v>345</v>
      </c>
      <c r="C73" s="117">
        <f>SUM(C74:C76)</f>
        <v>0</v>
      </c>
      <c r="D73" s="117">
        <f>SUM(D74:D76)</f>
        <v>0</v>
      </c>
      <c r="F73" s="117">
        <f>SUM(F74:F76)</f>
        <v>0</v>
      </c>
      <c r="G73" s="66"/>
    </row>
    <row r="74" spans="1:7" x14ac:dyDescent="0.25">
      <c r="A74" s="66" t="s">
        <v>653</v>
      </c>
      <c r="B74" s="66" t="s">
        <v>654</v>
      </c>
      <c r="C74" s="66" t="s">
        <v>93</v>
      </c>
      <c r="D74" s="66" t="s">
        <v>93</v>
      </c>
      <c r="F74" s="66" t="s">
        <v>93</v>
      </c>
      <c r="G74" s="66"/>
    </row>
    <row r="75" spans="1:7" x14ac:dyDescent="0.25">
      <c r="A75" s="66" t="s">
        <v>655</v>
      </c>
      <c r="B75" s="66" t="s">
        <v>656</v>
      </c>
      <c r="C75" s="66" t="s">
        <v>93</v>
      </c>
      <c r="D75" s="66" t="s">
        <v>93</v>
      </c>
      <c r="F75" s="66" t="s">
        <v>93</v>
      </c>
      <c r="G75" s="66"/>
    </row>
    <row r="76" spans="1:7" x14ac:dyDescent="0.25">
      <c r="A76" s="66" t="s">
        <v>657</v>
      </c>
      <c r="B76" s="66" t="s">
        <v>2</v>
      </c>
      <c r="C76" s="66" t="s">
        <v>93</v>
      </c>
      <c r="D76" s="66" t="s">
        <v>93</v>
      </c>
      <c r="F76" s="66" t="s">
        <v>93</v>
      </c>
      <c r="G76" s="66"/>
    </row>
    <row r="77" spans="1:7" x14ac:dyDescent="0.25">
      <c r="A77" s="66" t="s">
        <v>658</v>
      </c>
      <c r="B77" s="117" t="s">
        <v>156</v>
      </c>
      <c r="C77" s="117">
        <f>SUM(C78:C87)</f>
        <v>0</v>
      </c>
      <c r="D77" s="117">
        <f>SUM(D78:D87)</f>
        <v>0</v>
      </c>
      <c r="F77" s="117">
        <f>SUM(F78:F87)</f>
        <v>0</v>
      </c>
      <c r="G77" s="66"/>
    </row>
    <row r="78" spans="1:7" x14ac:dyDescent="0.25">
      <c r="A78" s="66" t="s">
        <v>659</v>
      </c>
      <c r="B78" s="83" t="s">
        <v>347</v>
      </c>
      <c r="C78" s="66" t="s">
        <v>93</v>
      </c>
      <c r="D78" s="66" t="s">
        <v>93</v>
      </c>
      <c r="F78" s="66" t="s">
        <v>93</v>
      </c>
      <c r="G78" s="66"/>
    </row>
    <row r="79" spans="1:7" x14ac:dyDescent="0.25">
      <c r="A79" s="66" t="s">
        <v>660</v>
      </c>
      <c r="B79" s="83" t="s">
        <v>349</v>
      </c>
      <c r="C79" s="66" t="s">
        <v>93</v>
      </c>
      <c r="D79" s="66" t="s">
        <v>93</v>
      </c>
      <c r="F79" s="66" t="s">
        <v>93</v>
      </c>
      <c r="G79" s="66"/>
    </row>
    <row r="80" spans="1:7" x14ac:dyDescent="0.25">
      <c r="A80" s="66" t="s">
        <v>661</v>
      </c>
      <c r="B80" s="83" t="s">
        <v>351</v>
      </c>
      <c r="C80" s="66" t="s">
        <v>93</v>
      </c>
      <c r="D80" s="66" t="s">
        <v>93</v>
      </c>
      <c r="F80" s="66" t="s">
        <v>93</v>
      </c>
      <c r="G80" s="66"/>
    </row>
    <row r="81" spans="1:7" x14ac:dyDescent="0.25">
      <c r="A81" s="66" t="s">
        <v>662</v>
      </c>
      <c r="B81" s="83" t="s">
        <v>12</v>
      </c>
      <c r="C81" s="66" t="s">
        <v>93</v>
      </c>
      <c r="D81" s="66" t="s">
        <v>93</v>
      </c>
      <c r="F81" s="66" t="s">
        <v>93</v>
      </c>
      <c r="G81" s="66"/>
    </row>
    <row r="82" spans="1:7" x14ac:dyDescent="0.25">
      <c r="A82" s="66" t="s">
        <v>663</v>
      </c>
      <c r="B82" s="83" t="s">
        <v>354</v>
      </c>
      <c r="C82" s="66" t="s">
        <v>93</v>
      </c>
      <c r="D82" s="66" t="s">
        <v>93</v>
      </c>
      <c r="F82" s="66" t="s">
        <v>93</v>
      </c>
      <c r="G82" s="66"/>
    </row>
    <row r="83" spans="1:7" x14ac:dyDescent="0.25">
      <c r="A83" s="66" t="s">
        <v>664</v>
      </c>
      <c r="B83" s="83" t="s">
        <v>356</v>
      </c>
      <c r="C83" s="66" t="s">
        <v>93</v>
      </c>
      <c r="D83" s="66" t="s">
        <v>93</v>
      </c>
      <c r="F83" s="66" t="s">
        <v>93</v>
      </c>
      <c r="G83" s="66"/>
    </row>
    <row r="84" spans="1:7" x14ac:dyDescent="0.25">
      <c r="A84" s="66" t="s">
        <v>665</v>
      </c>
      <c r="B84" s="83" t="s">
        <v>358</v>
      </c>
      <c r="C84" s="66" t="s">
        <v>93</v>
      </c>
      <c r="D84" s="66" t="s">
        <v>93</v>
      </c>
      <c r="F84" s="66" t="s">
        <v>93</v>
      </c>
      <c r="G84" s="66"/>
    </row>
    <row r="85" spans="1:7" x14ac:dyDescent="0.25">
      <c r="A85" s="66" t="s">
        <v>666</v>
      </c>
      <c r="B85" s="83" t="s">
        <v>360</v>
      </c>
      <c r="C85" s="66" t="s">
        <v>93</v>
      </c>
      <c r="D85" s="66" t="s">
        <v>93</v>
      </c>
      <c r="F85" s="66" t="s">
        <v>93</v>
      </c>
      <c r="G85" s="66"/>
    </row>
    <row r="86" spans="1:7" x14ac:dyDescent="0.25">
      <c r="A86" s="66" t="s">
        <v>667</v>
      </c>
      <c r="B86" s="83" t="s">
        <v>362</v>
      </c>
      <c r="C86" s="66" t="s">
        <v>93</v>
      </c>
      <c r="D86" s="66" t="s">
        <v>93</v>
      </c>
      <c r="F86" s="66" t="s">
        <v>93</v>
      </c>
      <c r="G86" s="66"/>
    </row>
    <row r="87" spans="1:7" x14ac:dyDescent="0.25">
      <c r="A87" s="66" t="s">
        <v>668</v>
      </c>
      <c r="B87" s="83" t="s">
        <v>156</v>
      </c>
      <c r="C87" s="66" t="s">
        <v>93</v>
      </c>
      <c r="D87" s="66" t="s">
        <v>93</v>
      </c>
      <c r="F87" s="66" t="s">
        <v>93</v>
      </c>
      <c r="G87" s="66"/>
    </row>
    <row r="88" spans="1:7" hidden="1" outlineLevel="1" x14ac:dyDescent="0.25">
      <c r="A88" s="66" t="s">
        <v>669</v>
      </c>
      <c r="B88" s="96" t="s">
        <v>160</v>
      </c>
      <c r="G88" s="66"/>
    </row>
    <row r="89" spans="1:7" hidden="1" outlineLevel="1" x14ac:dyDescent="0.25">
      <c r="A89" s="66" t="s">
        <v>670</v>
      </c>
      <c r="B89" s="96" t="s">
        <v>160</v>
      </c>
      <c r="G89" s="66"/>
    </row>
    <row r="90" spans="1:7" hidden="1" outlineLevel="1" x14ac:dyDescent="0.25">
      <c r="A90" s="66" t="s">
        <v>671</v>
      </c>
      <c r="B90" s="96" t="s">
        <v>160</v>
      </c>
      <c r="G90" s="66"/>
    </row>
    <row r="91" spans="1:7" hidden="1" outlineLevel="1" x14ac:dyDescent="0.25">
      <c r="A91" s="66" t="s">
        <v>672</v>
      </c>
      <c r="B91" s="96" t="s">
        <v>160</v>
      </c>
      <c r="G91" s="66"/>
    </row>
    <row r="92" spans="1:7" hidden="1" outlineLevel="1" x14ac:dyDescent="0.25">
      <c r="A92" s="66" t="s">
        <v>673</v>
      </c>
      <c r="B92" s="96" t="s">
        <v>160</v>
      </c>
      <c r="G92" s="66"/>
    </row>
    <row r="93" spans="1:7" hidden="1" outlineLevel="1" x14ac:dyDescent="0.25">
      <c r="A93" s="66" t="s">
        <v>674</v>
      </c>
      <c r="B93" s="96" t="s">
        <v>160</v>
      </c>
      <c r="G93" s="66"/>
    </row>
    <row r="94" spans="1:7" hidden="1" outlineLevel="1" x14ac:dyDescent="0.25">
      <c r="A94" s="66" t="s">
        <v>675</v>
      </c>
      <c r="B94" s="96" t="s">
        <v>160</v>
      </c>
      <c r="G94" s="66"/>
    </row>
    <row r="95" spans="1:7" hidden="1" outlineLevel="1" x14ac:dyDescent="0.25">
      <c r="A95" s="66" t="s">
        <v>676</v>
      </c>
      <c r="B95" s="96" t="s">
        <v>160</v>
      </c>
      <c r="G95" s="66"/>
    </row>
    <row r="96" spans="1:7" hidden="1" outlineLevel="1" x14ac:dyDescent="0.25">
      <c r="A96" s="66" t="s">
        <v>677</v>
      </c>
      <c r="B96" s="96" t="s">
        <v>160</v>
      </c>
      <c r="G96" s="66"/>
    </row>
    <row r="97" spans="1:7" hidden="1" outlineLevel="1" x14ac:dyDescent="0.25">
      <c r="A97" s="66" t="s">
        <v>678</v>
      </c>
      <c r="B97" s="96" t="s">
        <v>160</v>
      </c>
      <c r="G97" s="66"/>
    </row>
    <row r="98" spans="1:7" ht="15" customHeight="1" collapsed="1" x14ac:dyDescent="0.25">
      <c r="A98" s="85"/>
      <c r="B98" s="86" t="s">
        <v>679</v>
      </c>
      <c r="C98" s="85" t="s">
        <v>585</v>
      </c>
      <c r="D98" s="85" t="s">
        <v>586</v>
      </c>
      <c r="E98" s="87"/>
      <c r="F98" s="88" t="s">
        <v>551</v>
      </c>
      <c r="G98" s="88"/>
    </row>
    <row r="99" spans="1:7" x14ac:dyDescent="0.25">
      <c r="A99" s="66" t="s">
        <v>680</v>
      </c>
      <c r="B99" s="83" t="s">
        <v>1378</v>
      </c>
      <c r="C99" s="155">
        <v>0.38190000000000002</v>
      </c>
      <c r="D99" s="155">
        <v>0</v>
      </c>
      <c r="E99" s="155"/>
      <c r="F99" s="155">
        <f>+C99</f>
        <v>0.38190000000000002</v>
      </c>
      <c r="G99" s="66"/>
    </row>
    <row r="100" spans="1:7" x14ac:dyDescent="0.25">
      <c r="A100" s="66" t="s">
        <v>682</v>
      </c>
      <c r="B100" s="83" t="s">
        <v>1379</v>
      </c>
      <c r="C100" s="155">
        <v>0.61809999999999998</v>
      </c>
      <c r="D100" s="155">
        <v>0</v>
      </c>
      <c r="E100" s="155"/>
      <c r="F100" s="155">
        <f>+C100</f>
        <v>0.61809999999999998</v>
      </c>
      <c r="G100" s="66"/>
    </row>
    <row r="101" spans="1:7" hidden="1" x14ac:dyDescent="0.25">
      <c r="A101" s="66" t="s">
        <v>683</v>
      </c>
      <c r="B101" s="83" t="s">
        <v>681</v>
      </c>
      <c r="C101" s="66" t="s">
        <v>93</v>
      </c>
      <c r="D101" s="66" t="s">
        <v>93</v>
      </c>
      <c r="F101" s="66" t="s">
        <v>93</v>
      </c>
      <c r="G101" s="66"/>
    </row>
    <row r="102" spans="1:7" hidden="1" x14ac:dyDescent="0.25">
      <c r="A102" s="66" t="s">
        <v>684</v>
      </c>
      <c r="B102" s="83" t="s">
        <v>681</v>
      </c>
      <c r="C102" s="66" t="s">
        <v>93</v>
      </c>
      <c r="D102" s="66" t="s">
        <v>93</v>
      </c>
      <c r="F102" s="66" t="s">
        <v>93</v>
      </c>
      <c r="G102" s="66"/>
    </row>
    <row r="103" spans="1:7" hidden="1" x14ac:dyDescent="0.25">
      <c r="A103" s="66" t="s">
        <v>685</v>
      </c>
      <c r="B103" s="83" t="s">
        <v>681</v>
      </c>
      <c r="C103" s="66" t="s">
        <v>93</v>
      </c>
      <c r="D103" s="66" t="s">
        <v>93</v>
      </c>
      <c r="F103" s="66" t="s">
        <v>93</v>
      </c>
      <c r="G103" s="66"/>
    </row>
    <row r="104" spans="1:7" hidden="1" x14ac:dyDescent="0.25">
      <c r="A104" s="66" t="s">
        <v>686</v>
      </c>
      <c r="B104" s="83" t="s">
        <v>681</v>
      </c>
      <c r="C104" s="66" t="s">
        <v>93</v>
      </c>
      <c r="D104" s="66" t="s">
        <v>93</v>
      </c>
      <c r="F104" s="66" t="s">
        <v>93</v>
      </c>
      <c r="G104" s="66"/>
    </row>
    <row r="105" spans="1:7" hidden="1" x14ac:dyDescent="0.25">
      <c r="A105" s="66" t="s">
        <v>687</v>
      </c>
      <c r="B105" s="83" t="s">
        <v>681</v>
      </c>
      <c r="C105" s="66" t="s">
        <v>93</v>
      </c>
      <c r="D105" s="66" t="s">
        <v>93</v>
      </c>
      <c r="F105" s="66" t="s">
        <v>93</v>
      </c>
      <c r="G105" s="66"/>
    </row>
    <row r="106" spans="1:7" hidden="1" x14ac:dyDescent="0.25">
      <c r="A106" s="66" t="s">
        <v>688</v>
      </c>
      <c r="B106" s="83" t="s">
        <v>681</v>
      </c>
      <c r="C106" s="66" t="s">
        <v>93</v>
      </c>
      <c r="D106" s="66" t="s">
        <v>93</v>
      </c>
      <c r="F106" s="66" t="s">
        <v>93</v>
      </c>
      <c r="G106" s="66"/>
    </row>
    <row r="107" spans="1:7" hidden="1" x14ac:dyDescent="0.25">
      <c r="A107" s="66" t="s">
        <v>689</v>
      </c>
      <c r="B107" s="83" t="s">
        <v>681</v>
      </c>
      <c r="C107" s="66" t="s">
        <v>93</v>
      </c>
      <c r="D107" s="66" t="s">
        <v>93</v>
      </c>
      <c r="F107" s="66" t="s">
        <v>93</v>
      </c>
      <c r="G107" s="66"/>
    </row>
    <row r="108" spans="1:7" hidden="1" x14ac:dyDescent="0.25">
      <c r="A108" s="66" t="s">
        <v>690</v>
      </c>
      <c r="B108" s="83" t="s">
        <v>681</v>
      </c>
      <c r="C108" s="66" t="s">
        <v>93</v>
      </c>
      <c r="D108" s="66" t="s">
        <v>93</v>
      </c>
      <c r="F108" s="66" t="s">
        <v>93</v>
      </c>
      <c r="G108" s="66"/>
    </row>
    <row r="109" spans="1:7" hidden="1" x14ac:dyDescent="0.25">
      <c r="A109" s="66" t="s">
        <v>691</v>
      </c>
      <c r="B109" s="83" t="s">
        <v>681</v>
      </c>
      <c r="C109" s="66" t="s">
        <v>93</v>
      </c>
      <c r="D109" s="66" t="s">
        <v>93</v>
      </c>
      <c r="F109" s="66" t="s">
        <v>93</v>
      </c>
      <c r="G109" s="66"/>
    </row>
    <row r="110" spans="1:7" hidden="1" x14ac:dyDescent="0.25">
      <c r="A110" s="66" t="s">
        <v>692</v>
      </c>
      <c r="B110" s="83" t="s">
        <v>681</v>
      </c>
      <c r="C110" s="66" t="s">
        <v>93</v>
      </c>
      <c r="D110" s="66" t="s">
        <v>93</v>
      </c>
      <c r="F110" s="66" t="s">
        <v>93</v>
      </c>
      <c r="G110" s="66"/>
    </row>
    <row r="111" spans="1:7" hidden="1" x14ac:dyDescent="0.25">
      <c r="A111" s="66" t="s">
        <v>693</v>
      </c>
      <c r="B111" s="83" t="s">
        <v>681</v>
      </c>
      <c r="C111" s="66" t="s">
        <v>93</v>
      </c>
      <c r="D111" s="66" t="s">
        <v>93</v>
      </c>
      <c r="F111" s="66" t="s">
        <v>93</v>
      </c>
      <c r="G111" s="66"/>
    </row>
    <row r="112" spans="1:7" hidden="1" x14ac:dyDescent="0.25">
      <c r="A112" s="66" t="s">
        <v>694</v>
      </c>
      <c r="B112" s="83" t="s">
        <v>681</v>
      </c>
      <c r="C112" s="66" t="s">
        <v>93</v>
      </c>
      <c r="D112" s="66" t="s">
        <v>93</v>
      </c>
      <c r="F112" s="66" t="s">
        <v>93</v>
      </c>
      <c r="G112" s="66"/>
    </row>
    <row r="113" spans="1:7" hidden="1" x14ac:dyDescent="0.25">
      <c r="A113" s="66" t="s">
        <v>695</v>
      </c>
      <c r="B113" s="83" t="s">
        <v>681</v>
      </c>
      <c r="C113" s="66" t="s">
        <v>93</v>
      </c>
      <c r="D113" s="66" t="s">
        <v>93</v>
      </c>
      <c r="F113" s="66" t="s">
        <v>93</v>
      </c>
      <c r="G113" s="66"/>
    </row>
    <row r="114" spans="1:7" hidden="1" x14ac:dyDescent="0.25">
      <c r="A114" s="66" t="s">
        <v>696</v>
      </c>
      <c r="B114" s="83" t="s">
        <v>681</v>
      </c>
      <c r="C114" s="66" t="s">
        <v>93</v>
      </c>
      <c r="D114" s="66" t="s">
        <v>93</v>
      </c>
      <c r="F114" s="66" t="s">
        <v>93</v>
      </c>
      <c r="G114" s="66"/>
    </row>
    <row r="115" spans="1:7" hidden="1" x14ac:dyDescent="0.25">
      <c r="A115" s="66" t="s">
        <v>697</v>
      </c>
      <c r="B115" s="83" t="s">
        <v>681</v>
      </c>
      <c r="C115" s="66" t="s">
        <v>93</v>
      </c>
      <c r="D115" s="66" t="s">
        <v>93</v>
      </c>
      <c r="F115" s="66" t="s">
        <v>93</v>
      </c>
      <c r="G115" s="66"/>
    </row>
    <row r="116" spans="1:7" hidden="1" x14ac:dyDescent="0.25">
      <c r="A116" s="66" t="s">
        <v>698</v>
      </c>
      <c r="B116" s="83" t="s">
        <v>681</v>
      </c>
      <c r="C116" s="66" t="s">
        <v>93</v>
      </c>
      <c r="D116" s="66" t="s">
        <v>93</v>
      </c>
      <c r="F116" s="66" t="s">
        <v>93</v>
      </c>
      <c r="G116" s="66"/>
    </row>
    <row r="117" spans="1:7" hidden="1" x14ac:dyDescent="0.25">
      <c r="A117" s="66" t="s">
        <v>699</v>
      </c>
      <c r="B117" s="83" t="s">
        <v>681</v>
      </c>
      <c r="C117" s="66" t="s">
        <v>93</v>
      </c>
      <c r="D117" s="66" t="s">
        <v>93</v>
      </c>
      <c r="F117" s="66" t="s">
        <v>93</v>
      </c>
      <c r="G117" s="66"/>
    </row>
    <row r="118" spans="1:7" hidden="1" x14ac:dyDescent="0.25">
      <c r="A118" s="66" t="s">
        <v>700</v>
      </c>
      <c r="B118" s="83" t="s">
        <v>681</v>
      </c>
      <c r="C118" s="66" t="s">
        <v>93</v>
      </c>
      <c r="D118" s="66" t="s">
        <v>93</v>
      </c>
      <c r="F118" s="66" t="s">
        <v>93</v>
      </c>
      <c r="G118" s="66"/>
    </row>
    <row r="119" spans="1:7" hidden="1" x14ac:dyDescent="0.25">
      <c r="A119" s="66" t="s">
        <v>701</v>
      </c>
      <c r="B119" s="83" t="s">
        <v>681</v>
      </c>
      <c r="C119" s="66" t="s">
        <v>93</v>
      </c>
      <c r="D119" s="66" t="s">
        <v>93</v>
      </c>
      <c r="F119" s="66" t="s">
        <v>93</v>
      </c>
      <c r="G119" s="66"/>
    </row>
    <row r="120" spans="1:7" hidden="1" x14ac:dyDescent="0.25">
      <c r="A120" s="66" t="s">
        <v>702</v>
      </c>
      <c r="B120" s="83" t="s">
        <v>681</v>
      </c>
      <c r="C120" s="66" t="s">
        <v>93</v>
      </c>
      <c r="D120" s="66" t="s">
        <v>93</v>
      </c>
      <c r="F120" s="66" t="s">
        <v>93</v>
      </c>
      <c r="G120" s="66"/>
    </row>
    <row r="121" spans="1:7" hidden="1" x14ac:dyDescent="0.25">
      <c r="A121" s="66" t="s">
        <v>703</v>
      </c>
      <c r="B121" s="83" t="s">
        <v>681</v>
      </c>
      <c r="C121" s="66" t="s">
        <v>93</v>
      </c>
      <c r="D121" s="66" t="s">
        <v>93</v>
      </c>
      <c r="F121" s="66" t="s">
        <v>93</v>
      </c>
      <c r="G121" s="66"/>
    </row>
    <row r="122" spans="1:7" hidden="1" x14ac:dyDescent="0.25">
      <c r="A122" s="66" t="s">
        <v>704</v>
      </c>
      <c r="B122" s="83" t="s">
        <v>681</v>
      </c>
      <c r="C122" s="66" t="s">
        <v>93</v>
      </c>
      <c r="D122" s="66" t="s">
        <v>93</v>
      </c>
      <c r="F122" s="66" t="s">
        <v>93</v>
      </c>
      <c r="G122" s="66"/>
    </row>
    <row r="123" spans="1:7" hidden="1" x14ac:dyDescent="0.25">
      <c r="A123" s="66" t="s">
        <v>705</v>
      </c>
      <c r="B123" s="83" t="s">
        <v>681</v>
      </c>
      <c r="C123" s="66" t="s">
        <v>93</v>
      </c>
      <c r="D123" s="66" t="s">
        <v>93</v>
      </c>
      <c r="F123" s="66" t="s">
        <v>93</v>
      </c>
      <c r="G123" s="66"/>
    </row>
    <row r="124" spans="1:7" hidden="1" x14ac:dyDescent="0.25">
      <c r="A124" s="66" t="s">
        <v>706</v>
      </c>
      <c r="B124" s="83" t="s">
        <v>681</v>
      </c>
      <c r="C124" s="66" t="s">
        <v>93</v>
      </c>
      <c r="D124" s="66" t="s">
        <v>93</v>
      </c>
      <c r="F124" s="66" t="s">
        <v>93</v>
      </c>
      <c r="G124" s="66"/>
    </row>
    <row r="125" spans="1:7" hidden="1" x14ac:dyDescent="0.25">
      <c r="A125" s="66" t="s">
        <v>707</v>
      </c>
      <c r="B125" s="83" t="s">
        <v>681</v>
      </c>
      <c r="C125" s="66" t="s">
        <v>93</v>
      </c>
      <c r="D125" s="66" t="s">
        <v>93</v>
      </c>
      <c r="F125" s="66" t="s">
        <v>93</v>
      </c>
      <c r="G125" s="66"/>
    </row>
    <row r="126" spans="1:7" hidden="1" x14ac:dyDescent="0.25">
      <c r="A126" s="66" t="s">
        <v>708</v>
      </c>
      <c r="B126" s="83" t="s">
        <v>681</v>
      </c>
      <c r="C126" s="66" t="s">
        <v>93</v>
      </c>
      <c r="D126" s="66" t="s">
        <v>93</v>
      </c>
      <c r="F126" s="66" t="s">
        <v>93</v>
      </c>
      <c r="G126" s="66"/>
    </row>
    <row r="127" spans="1:7" hidden="1" x14ac:dyDescent="0.25">
      <c r="A127" s="66" t="s">
        <v>709</v>
      </c>
      <c r="B127" s="83" t="s">
        <v>681</v>
      </c>
      <c r="C127" s="66" t="s">
        <v>93</v>
      </c>
      <c r="D127" s="66" t="s">
        <v>93</v>
      </c>
      <c r="F127" s="66" t="s">
        <v>93</v>
      </c>
      <c r="G127" s="66"/>
    </row>
    <row r="128" spans="1:7" hidden="1" x14ac:dyDescent="0.25">
      <c r="A128" s="66" t="s">
        <v>710</v>
      </c>
      <c r="B128" s="83" t="s">
        <v>681</v>
      </c>
      <c r="C128" s="66" t="s">
        <v>93</v>
      </c>
      <c r="D128" s="66" t="s">
        <v>93</v>
      </c>
      <c r="F128" s="66" t="s">
        <v>93</v>
      </c>
      <c r="G128" s="66"/>
    </row>
    <row r="129" spans="1:7" hidden="1" x14ac:dyDescent="0.25">
      <c r="A129" s="66" t="s">
        <v>711</v>
      </c>
      <c r="B129" s="83" t="s">
        <v>681</v>
      </c>
      <c r="C129" s="66" t="s">
        <v>93</v>
      </c>
      <c r="D129" s="66" t="s">
        <v>93</v>
      </c>
      <c r="F129" s="66" t="s">
        <v>93</v>
      </c>
      <c r="G129" s="66"/>
    </row>
    <row r="130" spans="1:7" ht="15" customHeight="1" x14ac:dyDescent="0.25">
      <c r="A130" s="85"/>
      <c r="B130" s="86" t="s">
        <v>712</v>
      </c>
      <c r="C130" s="85" t="s">
        <v>585</v>
      </c>
      <c r="D130" s="85" t="s">
        <v>586</v>
      </c>
      <c r="E130" s="87"/>
      <c r="F130" s="88" t="s">
        <v>551</v>
      </c>
      <c r="G130" s="88"/>
    </row>
    <row r="131" spans="1:7" x14ac:dyDescent="0.25">
      <c r="A131" s="66" t="s">
        <v>713</v>
      </c>
      <c r="B131" s="66" t="s">
        <v>714</v>
      </c>
      <c r="C131" s="155">
        <v>0.43149999999999999</v>
      </c>
      <c r="D131" s="104">
        <v>0</v>
      </c>
      <c r="E131" s="158"/>
      <c r="F131" s="155">
        <f>+C131</f>
        <v>0.43149999999999999</v>
      </c>
    </row>
    <row r="132" spans="1:7" x14ac:dyDescent="0.25">
      <c r="A132" s="66" t="s">
        <v>715</v>
      </c>
      <c r="B132" s="66" t="s">
        <v>716</v>
      </c>
      <c r="C132" s="155">
        <v>0.56850000000000001</v>
      </c>
      <c r="D132" s="104">
        <v>0</v>
      </c>
      <c r="E132" s="158"/>
      <c r="F132" s="155">
        <f>+C132</f>
        <v>0.56850000000000001</v>
      </c>
    </row>
    <row r="133" spans="1:7" x14ac:dyDescent="0.25">
      <c r="A133" s="66" t="s">
        <v>717</v>
      </c>
      <c r="B133" s="66" t="s">
        <v>156</v>
      </c>
      <c r="C133" s="66">
        <v>0</v>
      </c>
      <c r="D133" s="66">
        <v>0</v>
      </c>
      <c r="E133" s="64"/>
      <c r="F133" s="66">
        <v>0</v>
      </c>
    </row>
    <row r="134" spans="1:7" hidden="1" outlineLevel="1" x14ac:dyDescent="0.25">
      <c r="A134" s="66" t="s">
        <v>718</v>
      </c>
      <c r="E134" s="64"/>
    </row>
    <row r="135" spans="1:7" hidden="1" outlineLevel="1" x14ac:dyDescent="0.25">
      <c r="A135" s="66" t="s">
        <v>719</v>
      </c>
      <c r="E135" s="64"/>
    </row>
    <row r="136" spans="1:7" hidden="1" outlineLevel="1" x14ac:dyDescent="0.25">
      <c r="A136" s="66" t="s">
        <v>720</v>
      </c>
      <c r="E136" s="64"/>
    </row>
    <row r="137" spans="1:7" hidden="1" outlineLevel="1" x14ac:dyDescent="0.25">
      <c r="A137" s="66" t="s">
        <v>721</v>
      </c>
      <c r="E137" s="64"/>
    </row>
    <row r="138" spans="1:7" hidden="1" outlineLevel="1" x14ac:dyDescent="0.25">
      <c r="A138" s="66" t="s">
        <v>722</v>
      </c>
      <c r="E138" s="64"/>
    </row>
    <row r="139" spans="1:7" hidden="1" outlineLevel="1" x14ac:dyDescent="0.25">
      <c r="A139" s="66" t="s">
        <v>723</v>
      </c>
      <c r="E139" s="64"/>
    </row>
    <row r="140" spans="1:7" ht="15" customHeight="1" collapsed="1" x14ac:dyDescent="0.25">
      <c r="A140" s="85"/>
      <c r="B140" s="86" t="s">
        <v>724</v>
      </c>
      <c r="C140" s="85" t="s">
        <v>585</v>
      </c>
      <c r="D140" s="85" t="s">
        <v>586</v>
      </c>
      <c r="E140" s="87"/>
      <c r="F140" s="88" t="s">
        <v>551</v>
      </c>
      <c r="G140" s="88"/>
    </row>
    <row r="141" spans="1:7" x14ac:dyDescent="0.25">
      <c r="A141" s="66" t="s">
        <v>725</v>
      </c>
      <c r="B141" s="66" t="s">
        <v>726</v>
      </c>
      <c r="C141" s="155">
        <v>4.1300000000000003E-2</v>
      </c>
      <c r="D141" s="66">
        <v>0</v>
      </c>
      <c r="E141" s="64"/>
      <c r="F141" s="155">
        <f>+C141</f>
        <v>4.1300000000000003E-2</v>
      </c>
    </row>
    <row r="142" spans="1:7" x14ac:dyDescent="0.25">
      <c r="A142" s="66" t="s">
        <v>727</v>
      </c>
      <c r="B142" s="66" t="s">
        <v>728</v>
      </c>
      <c r="C142" s="155">
        <v>0.9587</v>
      </c>
      <c r="D142" s="66">
        <v>0</v>
      </c>
      <c r="E142" s="64"/>
      <c r="F142" s="155">
        <f>+C142</f>
        <v>0.9587</v>
      </c>
    </row>
    <row r="143" spans="1:7" x14ac:dyDescent="0.25">
      <c r="A143" s="66" t="s">
        <v>729</v>
      </c>
      <c r="B143" s="66" t="s">
        <v>156</v>
      </c>
      <c r="C143" s="66">
        <v>0</v>
      </c>
      <c r="D143" s="66">
        <v>0</v>
      </c>
      <c r="E143" s="64"/>
      <c r="F143" s="66">
        <v>0</v>
      </c>
    </row>
    <row r="144" spans="1:7" hidden="1" outlineLevel="1" x14ac:dyDescent="0.25">
      <c r="A144" s="66" t="s">
        <v>730</v>
      </c>
      <c r="C144" s="66" t="s">
        <v>93</v>
      </c>
      <c r="D144" s="66" t="s">
        <v>93</v>
      </c>
      <c r="E144" s="64"/>
      <c r="F144" s="66" t="s">
        <v>93</v>
      </c>
    </row>
    <row r="145" spans="1:7" hidden="1" outlineLevel="1" x14ac:dyDescent="0.25">
      <c r="A145" s="66" t="s">
        <v>731</v>
      </c>
      <c r="E145" s="64"/>
    </row>
    <row r="146" spans="1:7" hidden="1" outlineLevel="1" x14ac:dyDescent="0.25">
      <c r="A146" s="66" t="s">
        <v>732</v>
      </c>
      <c r="E146" s="64"/>
    </row>
    <row r="147" spans="1:7" hidden="1" outlineLevel="1" x14ac:dyDescent="0.25">
      <c r="A147" s="66" t="s">
        <v>733</v>
      </c>
      <c r="E147" s="64"/>
    </row>
    <row r="148" spans="1:7" hidden="1" outlineLevel="1" x14ac:dyDescent="0.25">
      <c r="A148" s="66" t="s">
        <v>734</v>
      </c>
      <c r="E148" s="64"/>
    </row>
    <row r="149" spans="1:7" hidden="1" outlineLevel="1" x14ac:dyDescent="0.25">
      <c r="A149" s="66" t="s">
        <v>735</v>
      </c>
      <c r="E149" s="64"/>
    </row>
    <row r="150" spans="1:7" ht="15" customHeight="1" collapsed="1" x14ac:dyDescent="0.25">
      <c r="A150" s="85"/>
      <c r="B150" s="86" t="s">
        <v>736</v>
      </c>
      <c r="C150" s="85" t="s">
        <v>585</v>
      </c>
      <c r="D150" s="85" t="s">
        <v>586</v>
      </c>
      <c r="E150" s="87"/>
      <c r="F150" s="88" t="s">
        <v>551</v>
      </c>
      <c r="G150" s="88"/>
    </row>
    <row r="151" spans="1:7" x14ac:dyDescent="0.25">
      <c r="A151" s="66" t="s">
        <v>737</v>
      </c>
      <c r="B151" s="62" t="s">
        <v>738</v>
      </c>
      <c r="C151" s="155">
        <v>6.7900000000000002E-2</v>
      </c>
      <c r="D151" s="155">
        <v>0</v>
      </c>
      <c r="E151" s="159"/>
      <c r="F151" s="155">
        <f>+C151</f>
        <v>6.7900000000000002E-2</v>
      </c>
    </row>
    <row r="152" spans="1:7" x14ac:dyDescent="0.25">
      <c r="A152" s="66" t="s">
        <v>739</v>
      </c>
      <c r="B152" s="62" t="s">
        <v>740</v>
      </c>
      <c r="C152" s="155">
        <v>0.1227</v>
      </c>
      <c r="D152" s="155">
        <v>0</v>
      </c>
      <c r="E152" s="159"/>
      <c r="F152" s="155">
        <f t="shared" ref="F152:F155" si="1">+C152</f>
        <v>0.1227</v>
      </c>
    </row>
    <row r="153" spans="1:7" x14ac:dyDescent="0.25">
      <c r="A153" s="66" t="s">
        <v>741</v>
      </c>
      <c r="B153" s="62" t="s">
        <v>742</v>
      </c>
      <c r="C153" s="155">
        <v>0.1074</v>
      </c>
      <c r="D153" s="155">
        <v>0</v>
      </c>
      <c r="E153" s="155"/>
      <c r="F153" s="155">
        <f t="shared" si="1"/>
        <v>0.1074</v>
      </c>
    </row>
    <row r="154" spans="1:7" x14ac:dyDescent="0.25">
      <c r="A154" s="66" t="s">
        <v>743</v>
      </c>
      <c r="B154" s="62" t="s">
        <v>744</v>
      </c>
      <c r="C154" s="155">
        <v>6.3E-2</v>
      </c>
      <c r="D154" s="155">
        <v>0</v>
      </c>
      <c r="E154" s="155"/>
      <c r="F154" s="155">
        <f t="shared" si="1"/>
        <v>6.3E-2</v>
      </c>
    </row>
    <row r="155" spans="1:7" x14ac:dyDescent="0.25">
      <c r="A155" s="66" t="s">
        <v>745</v>
      </c>
      <c r="B155" s="62" t="s">
        <v>746</v>
      </c>
      <c r="C155" s="155">
        <v>0.63900000000000001</v>
      </c>
      <c r="D155" s="155">
        <v>0</v>
      </c>
      <c r="E155" s="155"/>
      <c r="F155" s="155">
        <f t="shared" si="1"/>
        <v>0.63900000000000001</v>
      </c>
    </row>
    <row r="156" spans="1:7" hidden="1" outlineLevel="1" x14ac:dyDescent="0.25">
      <c r="A156" s="66" t="s">
        <v>747</v>
      </c>
      <c r="B156" s="81"/>
    </row>
    <row r="157" spans="1:7" hidden="1" outlineLevel="1" x14ac:dyDescent="0.25">
      <c r="A157" s="66" t="s">
        <v>748</v>
      </c>
      <c r="B157" s="81"/>
    </row>
    <row r="158" spans="1:7" hidden="1" outlineLevel="1" x14ac:dyDescent="0.25">
      <c r="A158" s="66" t="s">
        <v>749</v>
      </c>
      <c r="B158" s="62"/>
    </row>
    <row r="159" spans="1:7" hidden="1" outlineLevel="1" x14ac:dyDescent="0.25">
      <c r="A159" s="66" t="s">
        <v>750</v>
      </c>
      <c r="B159" s="62"/>
    </row>
    <row r="160" spans="1:7" ht="15" customHeight="1" collapsed="1" x14ac:dyDescent="0.25">
      <c r="A160" s="85"/>
      <c r="B160" s="86" t="s">
        <v>751</v>
      </c>
      <c r="C160" s="85" t="s">
        <v>585</v>
      </c>
      <c r="D160" s="85" t="s">
        <v>586</v>
      </c>
      <c r="E160" s="87"/>
      <c r="F160" s="88" t="s">
        <v>551</v>
      </c>
      <c r="G160" s="88"/>
    </row>
    <row r="161" spans="1:7" x14ac:dyDescent="0.25">
      <c r="A161" s="66" t="s">
        <v>752</v>
      </c>
      <c r="B161" s="66" t="s">
        <v>753</v>
      </c>
      <c r="C161" s="155">
        <v>2.0000000000000001E-4</v>
      </c>
      <c r="D161" s="66">
        <v>0</v>
      </c>
      <c r="E161" s="64"/>
      <c r="F161" s="155">
        <f>+C161</f>
        <v>2.0000000000000001E-4</v>
      </c>
    </row>
    <row r="162" spans="1:7" hidden="1" outlineLevel="1" x14ac:dyDescent="0.25">
      <c r="A162" s="66" t="s">
        <v>754</v>
      </c>
      <c r="B162" s="142"/>
      <c r="E162" s="64"/>
    </row>
    <row r="163" spans="1:7" hidden="1" outlineLevel="1" x14ac:dyDescent="0.25">
      <c r="A163" s="66" t="s">
        <v>755</v>
      </c>
      <c r="B163" s="142"/>
      <c r="E163" s="64"/>
    </row>
    <row r="164" spans="1:7" hidden="1" outlineLevel="1" x14ac:dyDescent="0.25">
      <c r="A164" s="66" t="s">
        <v>756</v>
      </c>
      <c r="B164" s="142"/>
      <c r="E164" s="64"/>
    </row>
    <row r="165" spans="1:7" hidden="1" outlineLevel="1" x14ac:dyDescent="0.25">
      <c r="A165" s="66" t="s">
        <v>757</v>
      </c>
      <c r="B165" s="142"/>
      <c r="E165" s="64"/>
    </row>
    <row r="166" spans="1:7" ht="18.75" collapsed="1" x14ac:dyDescent="0.25">
      <c r="A166" s="118"/>
      <c r="B166" s="119" t="s">
        <v>549</v>
      </c>
      <c r="C166" s="118"/>
      <c r="D166" s="118"/>
      <c r="E166" s="118"/>
      <c r="F166" s="120"/>
      <c r="G166" s="120"/>
    </row>
    <row r="167" spans="1:7" ht="15" customHeight="1" x14ac:dyDescent="0.25">
      <c r="A167" s="85"/>
      <c r="B167" s="86" t="s">
        <v>758</v>
      </c>
      <c r="C167" s="85" t="s">
        <v>759</v>
      </c>
      <c r="D167" s="85" t="s">
        <v>760</v>
      </c>
      <c r="E167" s="87"/>
      <c r="F167" s="85" t="s">
        <v>585</v>
      </c>
      <c r="G167" s="85" t="s">
        <v>761</v>
      </c>
    </row>
    <row r="168" spans="1:7" x14ac:dyDescent="0.25">
      <c r="A168" s="66" t="s">
        <v>762</v>
      </c>
      <c r="B168" s="83" t="s">
        <v>763</v>
      </c>
      <c r="C168" s="66">
        <v>124</v>
      </c>
      <c r="D168" s="80"/>
      <c r="E168" s="80"/>
      <c r="F168" s="100"/>
      <c r="G168" s="100"/>
    </row>
    <row r="169" spans="1:7" x14ac:dyDescent="0.25">
      <c r="A169" s="80"/>
      <c r="B169" s="121"/>
      <c r="C169" s="80"/>
      <c r="D169" s="80"/>
      <c r="E169" s="80"/>
      <c r="F169" s="100"/>
      <c r="G169" s="100"/>
    </row>
    <row r="170" spans="1:7" x14ac:dyDescent="0.25">
      <c r="B170" s="83" t="s">
        <v>764</v>
      </c>
      <c r="C170" s="80"/>
      <c r="D170" s="80"/>
      <c r="E170" s="80"/>
      <c r="F170" s="100"/>
      <c r="G170" s="100"/>
    </row>
    <row r="171" spans="1:7" x14ac:dyDescent="0.25">
      <c r="A171" s="66" t="s">
        <v>765</v>
      </c>
      <c r="B171" s="160" t="s">
        <v>1380</v>
      </c>
      <c r="C171" s="92">
        <v>1722</v>
      </c>
      <c r="D171" s="92">
        <v>37920</v>
      </c>
      <c r="E171" s="80"/>
      <c r="F171" s="93">
        <f t="shared" ref="F171:F194" si="2">IF($C$195=0,"",IF(C171="[for completion]","",C171/$C$195))</f>
        <v>0.18237661512391443</v>
      </c>
      <c r="G171" s="93">
        <f t="shared" ref="G171:G194" si="3">IF($D$195=0,"",IF(D171="[for completion]","",D171/$D$195))</f>
        <v>0.49917068162072509</v>
      </c>
    </row>
    <row r="172" spans="1:7" x14ac:dyDescent="0.2">
      <c r="A172" s="66" t="s">
        <v>766</v>
      </c>
      <c r="B172" s="161" t="s">
        <v>1381</v>
      </c>
      <c r="C172" s="92">
        <v>3550</v>
      </c>
      <c r="D172" s="92">
        <v>24500</v>
      </c>
      <c r="E172" s="80"/>
      <c r="F172" s="93">
        <f t="shared" si="2"/>
        <v>0.37597966532514299</v>
      </c>
      <c r="G172" s="93">
        <f t="shared" si="3"/>
        <v>0.32251270305136509</v>
      </c>
    </row>
    <row r="173" spans="1:7" x14ac:dyDescent="0.2">
      <c r="A173" s="66" t="s">
        <v>767</v>
      </c>
      <c r="B173" s="161" t="s">
        <v>1382</v>
      </c>
      <c r="C173" s="92">
        <v>3472</v>
      </c>
      <c r="D173" s="92">
        <v>12561</v>
      </c>
      <c r="E173" s="80"/>
      <c r="F173" s="93">
        <f t="shared" si="2"/>
        <v>0.36771870366447784</v>
      </c>
      <c r="G173" s="93">
        <f t="shared" si="3"/>
        <v>0.16535028828686518</v>
      </c>
    </row>
    <row r="174" spans="1:7" x14ac:dyDescent="0.2">
      <c r="A174" s="66" t="s">
        <v>768</v>
      </c>
      <c r="B174" s="162" t="s">
        <v>1383</v>
      </c>
      <c r="C174" s="92">
        <v>698</v>
      </c>
      <c r="D174" s="92">
        <v>985</v>
      </c>
      <c r="E174" s="80"/>
      <c r="F174" s="93">
        <f t="shared" si="2"/>
        <v>7.3925015886464732E-2</v>
      </c>
      <c r="G174" s="93">
        <f t="shared" si="3"/>
        <v>1.2966327041044678E-2</v>
      </c>
    </row>
    <row r="175" spans="1:7" hidden="1" x14ac:dyDescent="0.25">
      <c r="A175" s="66" t="s">
        <v>769</v>
      </c>
      <c r="B175" s="83" t="s">
        <v>681</v>
      </c>
      <c r="C175" s="92" t="s">
        <v>93</v>
      </c>
      <c r="D175" s="92" t="s">
        <v>93</v>
      </c>
      <c r="E175" s="80"/>
      <c r="F175" s="93" t="str">
        <f t="shared" si="2"/>
        <v/>
      </c>
      <c r="G175" s="93" t="str">
        <f t="shared" si="3"/>
        <v/>
      </c>
    </row>
    <row r="176" spans="1:7" hidden="1" x14ac:dyDescent="0.25">
      <c r="A176" s="66" t="s">
        <v>770</v>
      </c>
      <c r="B176" s="83" t="s">
        <v>681</v>
      </c>
      <c r="C176" s="92" t="s">
        <v>93</v>
      </c>
      <c r="D176" s="92" t="s">
        <v>93</v>
      </c>
      <c r="E176" s="80"/>
      <c r="F176" s="93" t="str">
        <f t="shared" si="2"/>
        <v/>
      </c>
      <c r="G176" s="93" t="str">
        <f t="shared" si="3"/>
        <v/>
      </c>
    </row>
    <row r="177" spans="1:7" hidden="1" x14ac:dyDescent="0.25">
      <c r="A177" s="66" t="s">
        <v>771</v>
      </c>
      <c r="B177" s="83" t="s">
        <v>681</v>
      </c>
      <c r="C177" s="92" t="s">
        <v>93</v>
      </c>
      <c r="D177" s="92" t="s">
        <v>93</v>
      </c>
      <c r="E177" s="80"/>
      <c r="F177" s="93" t="str">
        <f t="shared" si="2"/>
        <v/>
      </c>
      <c r="G177" s="93" t="str">
        <f t="shared" si="3"/>
        <v/>
      </c>
    </row>
    <row r="178" spans="1:7" hidden="1" x14ac:dyDescent="0.25">
      <c r="A178" s="66" t="s">
        <v>772</v>
      </c>
      <c r="B178" s="83" t="s">
        <v>681</v>
      </c>
      <c r="C178" s="92" t="s">
        <v>93</v>
      </c>
      <c r="D178" s="92" t="s">
        <v>93</v>
      </c>
      <c r="E178" s="80"/>
      <c r="F178" s="93" t="str">
        <f t="shared" si="2"/>
        <v/>
      </c>
      <c r="G178" s="93" t="str">
        <f t="shared" si="3"/>
        <v/>
      </c>
    </row>
    <row r="179" spans="1:7" hidden="1" x14ac:dyDescent="0.25">
      <c r="A179" s="66" t="s">
        <v>773</v>
      </c>
      <c r="B179" s="83" t="s">
        <v>681</v>
      </c>
      <c r="C179" s="92" t="s">
        <v>93</v>
      </c>
      <c r="D179" s="92" t="s">
        <v>93</v>
      </c>
      <c r="E179" s="80"/>
      <c r="F179" s="93" t="str">
        <f t="shared" si="2"/>
        <v/>
      </c>
      <c r="G179" s="93" t="str">
        <f t="shared" si="3"/>
        <v/>
      </c>
    </row>
    <row r="180" spans="1:7" hidden="1" x14ac:dyDescent="0.25">
      <c r="A180" s="66" t="s">
        <v>774</v>
      </c>
      <c r="B180" s="83" t="s">
        <v>681</v>
      </c>
      <c r="C180" s="92" t="s">
        <v>93</v>
      </c>
      <c r="D180" s="92" t="s">
        <v>93</v>
      </c>
      <c r="E180" s="83"/>
      <c r="F180" s="93" t="str">
        <f t="shared" si="2"/>
        <v/>
      </c>
      <c r="G180" s="93" t="str">
        <f t="shared" si="3"/>
        <v/>
      </c>
    </row>
    <row r="181" spans="1:7" hidden="1" x14ac:dyDescent="0.25">
      <c r="A181" s="66" t="s">
        <v>775</v>
      </c>
      <c r="B181" s="83" t="s">
        <v>681</v>
      </c>
      <c r="C181" s="92" t="s">
        <v>93</v>
      </c>
      <c r="D181" s="92" t="s">
        <v>93</v>
      </c>
      <c r="E181" s="83"/>
      <c r="F181" s="93" t="str">
        <f t="shared" si="2"/>
        <v/>
      </c>
      <c r="G181" s="93" t="str">
        <f t="shared" si="3"/>
        <v/>
      </c>
    </row>
    <row r="182" spans="1:7" hidden="1" x14ac:dyDescent="0.25">
      <c r="A182" s="66" t="s">
        <v>776</v>
      </c>
      <c r="B182" s="83" t="s">
        <v>681</v>
      </c>
      <c r="C182" s="92" t="s">
        <v>93</v>
      </c>
      <c r="D182" s="92" t="s">
        <v>93</v>
      </c>
      <c r="E182" s="83"/>
      <c r="F182" s="93" t="str">
        <f t="shared" si="2"/>
        <v/>
      </c>
      <c r="G182" s="93" t="str">
        <f t="shared" si="3"/>
        <v/>
      </c>
    </row>
    <row r="183" spans="1:7" hidden="1" x14ac:dyDescent="0.25">
      <c r="A183" s="66" t="s">
        <v>777</v>
      </c>
      <c r="B183" s="83" t="s">
        <v>681</v>
      </c>
      <c r="C183" s="92" t="s">
        <v>93</v>
      </c>
      <c r="D183" s="92" t="s">
        <v>93</v>
      </c>
      <c r="E183" s="83"/>
      <c r="F183" s="93" t="str">
        <f t="shared" si="2"/>
        <v/>
      </c>
      <c r="G183" s="93" t="str">
        <f t="shared" si="3"/>
        <v/>
      </c>
    </row>
    <row r="184" spans="1:7" hidden="1" x14ac:dyDescent="0.25">
      <c r="A184" s="66" t="s">
        <v>778</v>
      </c>
      <c r="B184" s="83" t="s">
        <v>681</v>
      </c>
      <c r="C184" s="92" t="s">
        <v>93</v>
      </c>
      <c r="D184" s="92" t="s">
        <v>93</v>
      </c>
      <c r="E184" s="83"/>
      <c r="F184" s="93" t="str">
        <f t="shared" si="2"/>
        <v/>
      </c>
      <c r="G184" s="93" t="str">
        <f t="shared" si="3"/>
        <v/>
      </c>
    </row>
    <row r="185" spans="1:7" hidden="1" x14ac:dyDescent="0.25">
      <c r="A185" s="66" t="s">
        <v>779</v>
      </c>
      <c r="B185" s="83" t="s">
        <v>681</v>
      </c>
      <c r="C185" s="92" t="s">
        <v>93</v>
      </c>
      <c r="D185" s="92" t="s">
        <v>93</v>
      </c>
      <c r="E185" s="83"/>
      <c r="F185" s="93" t="str">
        <f t="shared" si="2"/>
        <v/>
      </c>
      <c r="G185" s="93" t="str">
        <f t="shared" si="3"/>
        <v/>
      </c>
    </row>
    <row r="186" spans="1:7" hidden="1" x14ac:dyDescent="0.25">
      <c r="A186" s="66" t="s">
        <v>780</v>
      </c>
      <c r="B186" s="83" t="s">
        <v>681</v>
      </c>
      <c r="C186" s="92" t="s">
        <v>93</v>
      </c>
      <c r="D186" s="92" t="s">
        <v>93</v>
      </c>
      <c r="F186" s="93" t="str">
        <f t="shared" si="2"/>
        <v/>
      </c>
      <c r="G186" s="93" t="str">
        <f t="shared" si="3"/>
        <v/>
      </c>
    </row>
    <row r="187" spans="1:7" hidden="1" x14ac:dyDescent="0.25">
      <c r="A187" s="66" t="s">
        <v>781</v>
      </c>
      <c r="B187" s="83" t="s">
        <v>681</v>
      </c>
      <c r="C187" s="92" t="s">
        <v>93</v>
      </c>
      <c r="D187" s="92" t="s">
        <v>93</v>
      </c>
      <c r="E187" s="104"/>
      <c r="F187" s="93" t="str">
        <f t="shared" si="2"/>
        <v/>
      </c>
      <c r="G187" s="93" t="str">
        <f t="shared" si="3"/>
        <v/>
      </c>
    </row>
    <row r="188" spans="1:7" hidden="1" x14ac:dyDescent="0.25">
      <c r="A188" s="66" t="s">
        <v>782</v>
      </c>
      <c r="B188" s="83" t="s">
        <v>681</v>
      </c>
      <c r="C188" s="92" t="s">
        <v>93</v>
      </c>
      <c r="D188" s="92" t="s">
        <v>93</v>
      </c>
      <c r="E188" s="104"/>
      <c r="F188" s="93" t="str">
        <f t="shared" si="2"/>
        <v/>
      </c>
      <c r="G188" s="93" t="str">
        <f t="shared" si="3"/>
        <v/>
      </c>
    </row>
    <row r="189" spans="1:7" hidden="1" x14ac:dyDescent="0.25">
      <c r="A189" s="66" t="s">
        <v>783</v>
      </c>
      <c r="B189" s="83" t="s">
        <v>681</v>
      </c>
      <c r="C189" s="92" t="s">
        <v>93</v>
      </c>
      <c r="D189" s="92" t="s">
        <v>93</v>
      </c>
      <c r="E189" s="104"/>
      <c r="F189" s="93" t="str">
        <f t="shared" si="2"/>
        <v/>
      </c>
      <c r="G189" s="93" t="str">
        <f t="shared" si="3"/>
        <v/>
      </c>
    </row>
    <row r="190" spans="1:7" hidden="1" x14ac:dyDescent="0.25">
      <c r="A190" s="66" t="s">
        <v>784</v>
      </c>
      <c r="B190" s="83" t="s">
        <v>681</v>
      </c>
      <c r="C190" s="92" t="s">
        <v>93</v>
      </c>
      <c r="D190" s="92" t="s">
        <v>93</v>
      </c>
      <c r="E190" s="104"/>
      <c r="F190" s="93" t="str">
        <f t="shared" si="2"/>
        <v/>
      </c>
      <c r="G190" s="93" t="str">
        <f t="shared" si="3"/>
        <v/>
      </c>
    </row>
    <row r="191" spans="1:7" hidden="1" x14ac:dyDescent="0.25">
      <c r="A191" s="66" t="s">
        <v>785</v>
      </c>
      <c r="B191" s="83" t="s">
        <v>681</v>
      </c>
      <c r="C191" s="92" t="s">
        <v>93</v>
      </c>
      <c r="D191" s="92" t="s">
        <v>93</v>
      </c>
      <c r="E191" s="104"/>
      <c r="F191" s="93" t="str">
        <f t="shared" si="2"/>
        <v/>
      </c>
      <c r="G191" s="93" t="str">
        <f t="shared" si="3"/>
        <v/>
      </c>
    </row>
    <row r="192" spans="1:7" hidden="1" x14ac:dyDescent="0.25">
      <c r="A192" s="66" t="s">
        <v>786</v>
      </c>
      <c r="B192" s="83" t="s">
        <v>681</v>
      </c>
      <c r="C192" s="92" t="s">
        <v>93</v>
      </c>
      <c r="D192" s="92" t="s">
        <v>93</v>
      </c>
      <c r="E192" s="104"/>
      <c r="F192" s="93" t="str">
        <f t="shared" si="2"/>
        <v/>
      </c>
      <c r="G192" s="93" t="str">
        <f t="shared" si="3"/>
        <v/>
      </c>
    </row>
    <row r="193" spans="1:7" hidden="1" x14ac:dyDescent="0.25">
      <c r="A193" s="66" t="s">
        <v>787</v>
      </c>
      <c r="B193" s="83" t="s">
        <v>681</v>
      </c>
      <c r="C193" s="92" t="s">
        <v>93</v>
      </c>
      <c r="D193" s="92" t="s">
        <v>93</v>
      </c>
      <c r="E193" s="104"/>
      <c r="F193" s="93" t="str">
        <f t="shared" si="2"/>
        <v/>
      </c>
      <c r="G193" s="93" t="str">
        <f t="shared" si="3"/>
        <v/>
      </c>
    </row>
    <row r="194" spans="1:7" hidden="1" x14ac:dyDescent="0.25">
      <c r="A194" s="66" t="s">
        <v>788</v>
      </c>
      <c r="B194" s="83" t="s">
        <v>681</v>
      </c>
      <c r="C194" s="92" t="s">
        <v>93</v>
      </c>
      <c r="D194" s="92" t="s">
        <v>93</v>
      </c>
      <c r="E194" s="104"/>
      <c r="F194" s="93" t="str">
        <f t="shared" si="2"/>
        <v/>
      </c>
      <c r="G194" s="93" t="str">
        <f t="shared" si="3"/>
        <v/>
      </c>
    </row>
    <row r="195" spans="1:7" x14ac:dyDescent="0.25">
      <c r="A195" s="66" t="s">
        <v>789</v>
      </c>
      <c r="B195" s="94" t="s">
        <v>158</v>
      </c>
      <c r="C195" s="92">
        <f>SUM(C171:C194)</f>
        <v>9442</v>
      </c>
      <c r="D195" s="92">
        <f>SUM(D171:D194)</f>
        <v>75966</v>
      </c>
      <c r="E195" s="104"/>
      <c r="F195" s="95">
        <f>SUM(F171:F194)</f>
        <v>0.99999999999999989</v>
      </c>
      <c r="G195" s="95">
        <f>SUM(G171:G194)</f>
        <v>1</v>
      </c>
    </row>
    <row r="196" spans="1:7" ht="15" customHeight="1" x14ac:dyDescent="0.25">
      <c r="A196" s="85"/>
      <c r="B196" s="86" t="s">
        <v>790</v>
      </c>
      <c r="C196" s="85" t="s">
        <v>759</v>
      </c>
      <c r="D196" s="85" t="s">
        <v>760</v>
      </c>
      <c r="E196" s="87"/>
      <c r="F196" s="85" t="s">
        <v>585</v>
      </c>
      <c r="G196" s="85" t="s">
        <v>761</v>
      </c>
    </row>
    <row r="197" spans="1:7" x14ac:dyDescent="0.25">
      <c r="A197" s="66" t="s">
        <v>791</v>
      </c>
      <c r="B197" s="66" t="s">
        <v>792</v>
      </c>
      <c r="C197" s="122">
        <v>0.60499999999999998</v>
      </c>
      <c r="G197" s="66"/>
    </row>
    <row r="198" spans="1:7" x14ac:dyDescent="0.25">
      <c r="G198" s="66"/>
    </row>
    <row r="199" spans="1:7" x14ac:dyDescent="0.25">
      <c r="B199" s="83" t="s">
        <v>793</v>
      </c>
      <c r="G199" s="66"/>
    </row>
    <row r="200" spans="1:7" x14ac:dyDescent="0.25">
      <c r="A200" s="66" t="s">
        <v>794</v>
      </c>
      <c r="B200" s="66" t="s">
        <v>795</v>
      </c>
      <c r="C200" s="92">
        <v>1770</v>
      </c>
      <c r="D200" s="92">
        <v>30415</v>
      </c>
      <c r="F200" s="93">
        <f t="shared" ref="F200:F214" si="4">IF($C$208=0,"",IF(C200="[for completion]","",C200/$C$208))</f>
        <v>0.18746028383816987</v>
      </c>
      <c r="G200" s="93">
        <f t="shared" ref="G200:G214" si="5">IF($D$208=0,"",IF(D200="[for completion]","",D200/$D$208))</f>
        <v>0.40037648421662325</v>
      </c>
    </row>
    <row r="201" spans="1:7" x14ac:dyDescent="0.25">
      <c r="A201" s="66" t="s">
        <v>796</v>
      </c>
      <c r="B201" s="66" t="s">
        <v>797</v>
      </c>
      <c r="C201" s="92">
        <v>1043</v>
      </c>
      <c r="D201" s="92">
        <v>8922</v>
      </c>
      <c r="F201" s="93">
        <f t="shared" si="4"/>
        <v>0.11046388477017581</v>
      </c>
      <c r="G201" s="93">
        <f t="shared" si="5"/>
        <v>0.11744727904588895</v>
      </c>
    </row>
    <row r="202" spans="1:7" x14ac:dyDescent="0.25">
      <c r="A202" s="66" t="s">
        <v>798</v>
      </c>
      <c r="B202" s="66" t="s">
        <v>799</v>
      </c>
      <c r="C202" s="92">
        <v>1302</v>
      </c>
      <c r="D202" s="92">
        <v>8817</v>
      </c>
      <c r="F202" s="93">
        <f t="shared" si="4"/>
        <v>0.1378945138741792</v>
      </c>
      <c r="G202" s="93">
        <f t="shared" si="5"/>
        <v>0.11606508174709738</v>
      </c>
    </row>
    <row r="203" spans="1:7" x14ac:dyDescent="0.25">
      <c r="A203" s="66" t="s">
        <v>800</v>
      </c>
      <c r="B203" s="66" t="s">
        <v>801</v>
      </c>
      <c r="C203" s="92">
        <v>1514</v>
      </c>
      <c r="D203" s="92">
        <v>8699</v>
      </c>
      <c r="F203" s="93">
        <f t="shared" si="4"/>
        <v>0.16034738402880747</v>
      </c>
      <c r="G203" s="93">
        <f t="shared" si="5"/>
        <v>0.11451175525893163</v>
      </c>
    </row>
    <row r="204" spans="1:7" x14ac:dyDescent="0.25">
      <c r="A204" s="66" t="s">
        <v>802</v>
      </c>
      <c r="B204" s="66" t="s">
        <v>803</v>
      </c>
      <c r="C204" s="92">
        <v>1916</v>
      </c>
      <c r="D204" s="92">
        <v>9460</v>
      </c>
      <c r="F204" s="93">
        <f t="shared" si="4"/>
        <v>0.20292310951069689</v>
      </c>
      <c r="G204" s="93">
        <f t="shared" si="5"/>
        <v>0.12452939472922096</v>
      </c>
    </row>
    <row r="205" spans="1:7" x14ac:dyDescent="0.25">
      <c r="A205" s="66" t="s">
        <v>804</v>
      </c>
      <c r="B205" s="66" t="s">
        <v>805</v>
      </c>
      <c r="C205" s="92">
        <v>1826</v>
      </c>
      <c r="D205" s="92">
        <v>9386</v>
      </c>
      <c r="F205" s="93">
        <f t="shared" si="4"/>
        <v>0.19339123067146791</v>
      </c>
      <c r="G205" s="93">
        <f t="shared" si="5"/>
        <v>0.12355527472816787</v>
      </c>
    </row>
    <row r="206" spans="1:7" x14ac:dyDescent="0.25">
      <c r="A206" s="66" t="s">
        <v>806</v>
      </c>
      <c r="B206" s="66" t="s">
        <v>807</v>
      </c>
      <c r="C206" s="92">
        <v>59</v>
      </c>
      <c r="D206" s="92">
        <v>217</v>
      </c>
      <c r="F206" s="93">
        <f t="shared" si="4"/>
        <v>6.2486761279389961E-3</v>
      </c>
      <c r="G206" s="93">
        <f t="shared" si="5"/>
        <v>2.8565410841692334E-3</v>
      </c>
    </row>
    <row r="207" spans="1:7" x14ac:dyDescent="0.25">
      <c r="A207" s="66" t="s">
        <v>808</v>
      </c>
      <c r="B207" s="66" t="s">
        <v>809</v>
      </c>
      <c r="C207" s="92">
        <v>12</v>
      </c>
      <c r="D207" s="92">
        <v>50</v>
      </c>
      <c r="F207" s="93">
        <f t="shared" si="4"/>
        <v>1.2709171785638637E-3</v>
      </c>
      <c r="G207" s="93">
        <f t="shared" si="5"/>
        <v>6.5818918990074508E-4</v>
      </c>
    </row>
    <row r="208" spans="1:7" x14ac:dyDescent="0.25">
      <c r="A208" s="66" t="s">
        <v>810</v>
      </c>
      <c r="B208" s="94" t="s">
        <v>158</v>
      </c>
      <c r="C208" s="92">
        <f>SUM(C200:C207)</f>
        <v>9442</v>
      </c>
      <c r="D208" s="92">
        <f>SUM(D200:D207)</f>
        <v>75966</v>
      </c>
      <c r="F208" s="104">
        <f>SUM(F200:F207)</f>
        <v>1</v>
      </c>
      <c r="G208" s="104">
        <f>SUM(G200:G207)</f>
        <v>1</v>
      </c>
    </row>
    <row r="209" spans="1:7" hidden="1" outlineLevel="1" x14ac:dyDescent="0.25">
      <c r="A209" s="66" t="s">
        <v>811</v>
      </c>
      <c r="B209" s="96" t="s">
        <v>812</v>
      </c>
      <c r="F209" s="93">
        <f t="shared" si="4"/>
        <v>0</v>
      </c>
      <c r="G209" s="93">
        <f t="shared" si="5"/>
        <v>0</v>
      </c>
    </row>
    <row r="210" spans="1:7" hidden="1" outlineLevel="1" x14ac:dyDescent="0.25">
      <c r="A210" s="66" t="s">
        <v>813</v>
      </c>
      <c r="B210" s="96" t="s">
        <v>814</v>
      </c>
      <c r="F210" s="93">
        <f t="shared" si="4"/>
        <v>0</v>
      </c>
      <c r="G210" s="93">
        <f t="shared" si="5"/>
        <v>0</v>
      </c>
    </row>
    <row r="211" spans="1:7" hidden="1" outlineLevel="1" x14ac:dyDescent="0.25">
      <c r="A211" s="66" t="s">
        <v>815</v>
      </c>
      <c r="B211" s="96" t="s">
        <v>816</v>
      </c>
      <c r="F211" s="93">
        <f t="shared" si="4"/>
        <v>0</v>
      </c>
      <c r="G211" s="93">
        <f t="shared" si="5"/>
        <v>0</v>
      </c>
    </row>
    <row r="212" spans="1:7" hidden="1" outlineLevel="1" x14ac:dyDescent="0.25">
      <c r="A212" s="66" t="s">
        <v>817</v>
      </c>
      <c r="B212" s="96" t="s">
        <v>818</v>
      </c>
      <c r="F212" s="93">
        <f t="shared" si="4"/>
        <v>0</v>
      </c>
      <c r="G212" s="93">
        <f t="shared" si="5"/>
        <v>0</v>
      </c>
    </row>
    <row r="213" spans="1:7" hidden="1" outlineLevel="1" x14ac:dyDescent="0.25">
      <c r="A213" s="66" t="s">
        <v>819</v>
      </c>
      <c r="B213" s="96" t="s">
        <v>820</v>
      </c>
      <c r="F213" s="93">
        <f t="shared" si="4"/>
        <v>0</v>
      </c>
      <c r="G213" s="93">
        <f t="shared" si="5"/>
        <v>0</v>
      </c>
    </row>
    <row r="214" spans="1:7" hidden="1" outlineLevel="1" x14ac:dyDescent="0.25">
      <c r="A214" s="66" t="s">
        <v>821</v>
      </c>
      <c r="B214" s="96" t="s">
        <v>822</v>
      </c>
      <c r="F214" s="93">
        <f t="shared" si="4"/>
        <v>0</v>
      </c>
      <c r="G214" s="93">
        <f t="shared" si="5"/>
        <v>0</v>
      </c>
    </row>
    <row r="215" spans="1:7" hidden="1" outlineLevel="1" x14ac:dyDescent="0.25">
      <c r="A215" s="66" t="s">
        <v>823</v>
      </c>
      <c r="B215" s="96"/>
      <c r="F215" s="93"/>
      <c r="G215" s="93"/>
    </row>
    <row r="216" spans="1:7" hidden="1" outlineLevel="1" x14ac:dyDescent="0.25">
      <c r="A216" s="66" t="s">
        <v>824</v>
      </c>
      <c r="B216" s="96"/>
      <c r="F216" s="93"/>
      <c r="G216" s="93"/>
    </row>
    <row r="217" spans="1:7" hidden="1" outlineLevel="1" x14ac:dyDescent="0.25">
      <c r="A217" s="66" t="s">
        <v>825</v>
      </c>
      <c r="B217" s="96"/>
      <c r="F217" s="93"/>
      <c r="G217" s="93"/>
    </row>
    <row r="218" spans="1:7" ht="15" customHeight="1" collapsed="1" x14ac:dyDescent="0.25">
      <c r="A218" s="85"/>
      <c r="B218" s="86" t="s">
        <v>826</v>
      </c>
      <c r="C218" s="85" t="s">
        <v>759</v>
      </c>
      <c r="D218" s="85" t="s">
        <v>760</v>
      </c>
      <c r="E218" s="87"/>
      <c r="F218" s="85" t="s">
        <v>585</v>
      </c>
      <c r="G218" s="85" t="s">
        <v>761</v>
      </c>
    </row>
    <row r="219" spans="1:7" x14ac:dyDescent="0.25">
      <c r="A219" s="66" t="s">
        <v>827</v>
      </c>
      <c r="B219" s="66" t="s">
        <v>792</v>
      </c>
      <c r="C219" s="122">
        <v>0.59989999999999999</v>
      </c>
      <c r="G219" s="66"/>
    </row>
    <row r="220" spans="1:7" x14ac:dyDescent="0.25">
      <c r="G220" s="66"/>
    </row>
    <row r="221" spans="1:7" x14ac:dyDescent="0.25">
      <c r="B221" s="83" t="s">
        <v>793</v>
      </c>
      <c r="G221" s="66"/>
    </row>
    <row r="222" spans="1:7" x14ac:dyDescent="0.25">
      <c r="A222" s="66" t="s">
        <v>828</v>
      </c>
      <c r="B222" s="66" t="s">
        <v>795</v>
      </c>
      <c r="C222" s="92">
        <v>1789</v>
      </c>
      <c r="D222" s="92">
        <v>30112</v>
      </c>
      <c r="F222" s="93">
        <f>IF($C$230=0,"",IF(C222="[Mark as ND1 if not relevant]","",C222/$C$230))</f>
        <v>0.18947256937089599</v>
      </c>
      <c r="G222" s="93">
        <f>IF($D$230=0,"",IF(D222="[Mark as ND1 if not relevant]","",D222/$D$230))</f>
        <v>0.39638785772582469</v>
      </c>
    </row>
    <row r="223" spans="1:7" x14ac:dyDescent="0.25">
      <c r="A223" s="66" t="s">
        <v>829</v>
      </c>
      <c r="B223" s="66" t="s">
        <v>797</v>
      </c>
      <c r="C223" s="92">
        <v>1187</v>
      </c>
      <c r="D223" s="92">
        <v>9244</v>
      </c>
      <c r="F223" s="93">
        <f t="shared" ref="F223:F229" si="6">IF($C$230=0,"",IF(C223="[Mark as ND1 if not relevant]","",C223/$C$230))</f>
        <v>0.12571489091294216</v>
      </c>
      <c r="G223" s="93">
        <f t="shared" ref="G223:G229" si="7">IF($D$230=0,"",IF(D223="[Mark as ND1 if not relevant]","",D223/$D$230))</f>
        <v>0.12168601742884975</v>
      </c>
    </row>
    <row r="224" spans="1:7" x14ac:dyDescent="0.25">
      <c r="A224" s="66" t="s">
        <v>830</v>
      </c>
      <c r="B224" s="66" t="s">
        <v>799</v>
      </c>
      <c r="C224" s="92">
        <v>1481</v>
      </c>
      <c r="D224" s="92">
        <v>9762</v>
      </c>
      <c r="F224" s="93">
        <f t="shared" si="6"/>
        <v>0.15685236178775683</v>
      </c>
      <c r="G224" s="93">
        <f t="shared" si="7"/>
        <v>0.12850485743622148</v>
      </c>
    </row>
    <row r="225" spans="1:7" x14ac:dyDescent="0.25">
      <c r="A225" s="66" t="s">
        <v>831</v>
      </c>
      <c r="B225" s="66" t="s">
        <v>801</v>
      </c>
      <c r="C225" s="92">
        <v>1861</v>
      </c>
      <c r="D225" s="92">
        <v>10782</v>
      </c>
      <c r="F225" s="93">
        <f t="shared" si="6"/>
        <v>0.19709807244227917</v>
      </c>
      <c r="G225" s="93">
        <f t="shared" si="7"/>
        <v>0.14193191691019666</v>
      </c>
    </row>
    <row r="226" spans="1:7" x14ac:dyDescent="0.25">
      <c r="A226" s="66" t="s">
        <v>832</v>
      </c>
      <c r="B226" s="66" t="s">
        <v>803</v>
      </c>
      <c r="C226" s="92">
        <v>1639</v>
      </c>
      <c r="D226" s="92">
        <v>8506</v>
      </c>
      <c r="F226" s="93">
        <f t="shared" si="6"/>
        <v>0.17358610463884769</v>
      </c>
      <c r="G226" s="93">
        <f t="shared" si="7"/>
        <v>0.11197114498591475</v>
      </c>
    </row>
    <row r="227" spans="1:7" x14ac:dyDescent="0.25">
      <c r="A227" s="66" t="s">
        <v>833</v>
      </c>
      <c r="B227" s="66" t="s">
        <v>805</v>
      </c>
      <c r="C227" s="92">
        <v>734</v>
      </c>
      <c r="D227" s="92">
        <v>4014</v>
      </c>
      <c r="F227" s="93">
        <f t="shared" si="6"/>
        <v>7.7737767422156323E-2</v>
      </c>
      <c r="G227" s="93">
        <f t="shared" si="7"/>
        <v>5.2839428165231815E-2</v>
      </c>
    </row>
    <row r="228" spans="1:7" x14ac:dyDescent="0.25">
      <c r="A228" s="66" t="s">
        <v>834</v>
      </c>
      <c r="B228" s="66" t="s">
        <v>807</v>
      </c>
      <c r="C228" s="92">
        <v>347</v>
      </c>
      <c r="D228" s="92">
        <v>1782</v>
      </c>
      <c r="F228" s="93">
        <f t="shared" si="6"/>
        <v>3.6750688413471719E-2</v>
      </c>
      <c r="G228" s="93">
        <f t="shared" si="7"/>
        <v>2.3457862728062554E-2</v>
      </c>
    </row>
    <row r="229" spans="1:7" x14ac:dyDescent="0.25">
      <c r="A229" s="66" t="s">
        <v>835</v>
      </c>
      <c r="B229" s="66" t="s">
        <v>809</v>
      </c>
      <c r="C229" s="92">
        <v>404</v>
      </c>
      <c r="D229" s="92">
        <v>1764</v>
      </c>
      <c r="F229" s="93">
        <f t="shared" si="6"/>
        <v>4.2787545011650073E-2</v>
      </c>
      <c r="G229" s="93">
        <f t="shared" si="7"/>
        <v>2.3220914619698284E-2</v>
      </c>
    </row>
    <row r="230" spans="1:7" x14ac:dyDescent="0.25">
      <c r="A230" s="66" t="s">
        <v>836</v>
      </c>
      <c r="B230" s="94" t="s">
        <v>158</v>
      </c>
      <c r="C230" s="92">
        <f>SUM(C222:C229)</f>
        <v>9442</v>
      </c>
      <c r="D230" s="92">
        <f>SUM(D222:D229)</f>
        <v>75966</v>
      </c>
      <c r="F230" s="104">
        <f>SUM(F222:F229)</f>
        <v>1</v>
      </c>
      <c r="G230" s="104">
        <f>SUM(G222:G229)</f>
        <v>1</v>
      </c>
    </row>
    <row r="231" spans="1:7" hidden="1" outlineLevel="1" x14ac:dyDescent="0.25">
      <c r="A231" s="66" t="s">
        <v>837</v>
      </c>
      <c r="B231" s="96" t="s">
        <v>812</v>
      </c>
      <c r="F231" s="93">
        <f t="shared" ref="F231:F236" si="8">IF($C$230=0,"",IF(C231="[for completion]","",C231/$C$230))</f>
        <v>0</v>
      </c>
      <c r="G231" s="93">
        <f t="shared" ref="G231:G236" si="9">IF($D$230=0,"",IF(D231="[for completion]","",D231/$D$230))</f>
        <v>0</v>
      </c>
    </row>
    <row r="232" spans="1:7" hidden="1" outlineLevel="1" x14ac:dyDescent="0.25">
      <c r="A232" s="66" t="s">
        <v>838</v>
      </c>
      <c r="B232" s="96" t="s">
        <v>814</v>
      </c>
      <c r="F232" s="93">
        <f t="shared" si="8"/>
        <v>0</v>
      </c>
      <c r="G232" s="93">
        <f t="shared" si="9"/>
        <v>0</v>
      </c>
    </row>
    <row r="233" spans="1:7" hidden="1" outlineLevel="1" x14ac:dyDescent="0.25">
      <c r="A233" s="66" t="s">
        <v>839</v>
      </c>
      <c r="B233" s="96" t="s">
        <v>816</v>
      </c>
      <c r="F233" s="93">
        <f t="shared" si="8"/>
        <v>0</v>
      </c>
      <c r="G233" s="93">
        <f t="shared" si="9"/>
        <v>0</v>
      </c>
    </row>
    <row r="234" spans="1:7" hidden="1" outlineLevel="1" x14ac:dyDescent="0.25">
      <c r="A234" s="66" t="s">
        <v>840</v>
      </c>
      <c r="B234" s="96" t="s">
        <v>818</v>
      </c>
      <c r="F234" s="93">
        <f t="shared" si="8"/>
        <v>0</v>
      </c>
      <c r="G234" s="93">
        <f t="shared" si="9"/>
        <v>0</v>
      </c>
    </row>
    <row r="235" spans="1:7" hidden="1" outlineLevel="1" x14ac:dyDescent="0.25">
      <c r="A235" s="66" t="s">
        <v>841</v>
      </c>
      <c r="B235" s="96" t="s">
        <v>820</v>
      </c>
      <c r="F235" s="93">
        <f t="shared" si="8"/>
        <v>0</v>
      </c>
      <c r="G235" s="93">
        <f t="shared" si="9"/>
        <v>0</v>
      </c>
    </row>
    <row r="236" spans="1:7" hidden="1" outlineLevel="1" x14ac:dyDescent="0.25">
      <c r="A236" s="66" t="s">
        <v>842</v>
      </c>
      <c r="B236" s="96" t="s">
        <v>822</v>
      </c>
      <c r="F236" s="93">
        <f t="shared" si="8"/>
        <v>0</v>
      </c>
      <c r="G236" s="93">
        <f t="shared" si="9"/>
        <v>0</v>
      </c>
    </row>
    <row r="237" spans="1:7" hidden="1" outlineLevel="1" x14ac:dyDescent="0.25">
      <c r="A237" s="66" t="s">
        <v>843</v>
      </c>
      <c r="B237" s="96"/>
      <c r="F237" s="93"/>
      <c r="G237" s="93"/>
    </row>
    <row r="238" spans="1:7" hidden="1" outlineLevel="1" x14ac:dyDescent="0.25">
      <c r="A238" s="66" t="s">
        <v>844</v>
      </c>
      <c r="B238" s="96"/>
      <c r="F238" s="93"/>
      <c r="G238" s="93"/>
    </row>
    <row r="239" spans="1:7" hidden="1" outlineLevel="1" x14ac:dyDescent="0.25">
      <c r="A239" s="66" t="s">
        <v>845</v>
      </c>
      <c r="B239" s="96"/>
      <c r="F239" s="93"/>
      <c r="G239" s="93"/>
    </row>
    <row r="240" spans="1:7" ht="15" customHeight="1" collapsed="1" x14ac:dyDescent="0.25">
      <c r="A240" s="85"/>
      <c r="B240" s="86" t="s">
        <v>846</v>
      </c>
      <c r="C240" s="85" t="s">
        <v>585</v>
      </c>
      <c r="D240" s="85"/>
      <c r="E240" s="87"/>
      <c r="F240" s="85"/>
      <c r="G240" s="85"/>
    </row>
    <row r="241" spans="1:14" x14ac:dyDescent="0.25">
      <c r="A241" s="66" t="s">
        <v>847</v>
      </c>
      <c r="B241" s="66" t="s">
        <v>848</v>
      </c>
      <c r="C241" s="155">
        <v>0.86319999999999997</v>
      </c>
      <c r="E241" s="104"/>
      <c r="F241" s="104"/>
      <c r="G241" s="104"/>
    </row>
    <row r="242" spans="1:14" x14ac:dyDescent="0.25">
      <c r="A242" s="66" t="s">
        <v>849</v>
      </c>
      <c r="B242" s="66" t="s">
        <v>850</v>
      </c>
      <c r="C242" s="155">
        <v>8.8999999999999999E-3</v>
      </c>
      <c r="E242" s="104"/>
      <c r="F242" s="104"/>
    </row>
    <row r="243" spans="1:14" x14ac:dyDescent="0.25">
      <c r="A243" s="66" t="s">
        <v>851</v>
      </c>
      <c r="B243" s="66" t="s">
        <v>852</v>
      </c>
      <c r="C243" s="155">
        <v>0.12790000000000001</v>
      </c>
      <c r="E243" s="104"/>
      <c r="F243" s="104"/>
    </row>
    <row r="244" spans="1:14" x14ac:dyDescent="0.25">
      <c r="A244" s="66" t="s">
        <v>853</v>
      </c>
      <c r="B244" s="83" t="s">
        <v>1208</v>
      </c>
      <c r="C244" s="104">
        <v>0</v>
      </c>
      <c r="D244" s="80"/>
      <c r="E244" s="80"/>
      <c r="F244" s="100"/>
      <c r="G244" s="100"/>
      <c r="H244" s="64"/>
      <c r="I244" s="66"/>
      <c r="J244" s="66"/>
      <c r="K244" s="66"/>
      <c r="L244" s="64"/>
      <c r="M244" s="64"/>
      <c r="N244" s="64"/>
    </row>
    <row r="245" spans="1:14" x14ac:dyDescent="0.25">
      <c r="A245" s="66" t="s">
        <v>1216</v>
      </c>
      <c r="B245" s="66" t="s">
        <v>156</v>
      </c>
      <c r="C245" s="104">
        <v>0</v>
      </c>
      <c r="E245" s="104"/>
      <c r="F245" s="104"/>
    </row>
    <row r="246" spans="1:14" hidden="1" outlineLevel="1" x14ac:dyDescent="0.25">
      <c r="A246" s="66" t="s">
        <v>854</v>
      </c>
      <c r="B246" s="96" t="s">
        <v>855</v>
      </c>
      <c r="E246" s="104"/>
      <c r="F246" s="104"/>
    </row>
    <row r="247" spans="1:14" hidden="1" outlineLevel="1" x14ac:dyDescent="0.25">
      <c r="A247" s="66" t="s">
        <v>856</v>
      </c>
      <c r="B247" s="96" t="s">
        <v>857</v>
      </c>
      <c r="C247" s="97"/>
      <c r="E247" s="104"/>
      <c r="F247" s="104"/>
    </row>
    <row r="248" spans="1:14" hidden="1" outlineLevel="1" x14ac:dyDescent="0.25">
      <c r="A248" s="66" t="s">
        <v>858</v>
      </c>
      <c r="B248" s="96" t="s">
        <v>859</v>
      </c>
      <c r="E248" s="104"/>
      <c r="F248" s="104"/>
    </row>
    <row r="249" spans="1:14" hidden="1" outlineLevel="1" x14ac:dyDescent="0.25">
      <c r="A249" s="66" t="s">
        <v>860</v>
      </c>
      <c r="B249" s="96" t="s">
        <v>861</v>
      </c>
      <c r="E249" s="104"/>
      <c r="F249" s="104"/>
    </row>
    <row r="250" spans="1:14" hidden="1" outlineLevel="1" x14ac:dyDescent="0.25">
      <c r="A250" s="66" t="s">
        <v>862</v>
      </c>
      <c r="B250" s="96" t="s">
        <v>863</v>
      </c>
      <c r="E250" s="104"/>
      <c r="F250" s="104"/>
    </row>
    <row r="251" spans="1:14" hidden="1" outlineLevel="1" x14ac:dyDescent="0.25">
      <c r="A251" s="66" t="s">
        <v>864</v>
      </c>
      <c r="B251" s="96" t="s">
        <v>160</v>
      </c>
      <c r="E251" s="104"/>
      <c r="F251" s="104"/>
    </row>
    <row r="252" spans="1:14" hidden="1" outlineLevel="1" x14ac:dyDescent="0.25">
      <c r="A252" s="66" t="s">
        <v>865</v>
      </c>
      <c r="B252" s="96" t="s">
        <v>160</v>
      </c>
      <c r="E252" s="104"/>
      <c r="F252" s="104"/>
    </row>
    <row r="253" spans="1:14" hidden="1" outlineLevel="1" x14ac:dyDescent="0.25">
      <c r="A253" s="66" t="s">
        <v>866</v>
      </c>
      <c r="B253" s="96" t="s">
        <v>160</v>
      </c>
      <c r="E253" s="104"/>
      <c r="F253" s="104"/>
    </row>
    <row r="254" spans="1:14" hidden="1" outlineLevel="1" x14ac:dyDescent="0.25">
      <c r="A254" s="66" t="s">
        <v>867</v>
      </c>
      <c r="B254" s="96" t="s">
        <v>160</v>
      </c>
      <c r="E254" s="104"/>
      <c r="F254" s="104"/>
    </row>
    <row r="255" spans="1:14" hidden="1" outlineLevel="1" x14ac:dyDescent="0.25">
      <c r="A255" s="66" t="s">
        <v>868</v>
      </c>
      <c r="B255" s="96" t="s">
        <v>160</v>
      </c>
      <c r="E255" s="104"/>
      <c r="F255" s="104"/>
    </row>
    <row r="256" spans="1:14" hidden="1" outlineLevel="1" x14ac:dyDescent="0.25">
      <c r="A256" s="66" t="s">
        <v>869</v>
      </c>
      <c r="B256" s="96" t="s">
        <v>160</v>
      </c>
      <c r="E256" s="104"/>
      <c r="F256" s="104"/>
    </row>
    <row r="257" spans="1:7" ht="15" customHeight="1" collapsed="1" x14ac:dyDescent="0.25">
      <c r="A257" s="85"/>
      <c r="B257" s="86" t="s">
        <v>870</v>
      </c>
      <c r="C257" s="85" t="s">
        <v>585</v>
      </c>
      <c r="D257" s="85"/>
      <c r="E257" s="87"/>
      <c r="F257" s="85"/>
      <c r="G257" s="88"/>
    </row>
    <row r="258" spans="1:7" x14ac:dyDescent="0.25">
      <c r="A258" s="66" t="s">
        <v>7</v>
      </c>
      <c r="B258" s="66" t="s">
        <v>1209</v>
      </c>
      <c r="C258" s="104">
        <v>1</v>
      </c>
      <c r="E258" s="64"/>
      <c r="F258" s="64"/>
    </row>
    <row r="259" spans="1:7" x14ac:dyDescent="0.25">
      <c r="A259" s="66" t="s">
        <v>871</v>
      </c>
      <c r="B259" s="66" t="s">
        <v>872</v>
      </c>
      <c r="C259" s="104">
        <v>0</v>
      </c>
      <c r="E259" s="64"/>
      <c r="F259" s="64"/>
    </row>
    <row r="260" spans="1:7" x14ac:dyDescent="0.25">
      <c r="A260" s="66" t="s">
        <v>873</v>
      </c>
      <c r="B260" s="66" t="s">
        <v>156</v>
      </c>
      <c r="C260" s="104">
        <v>0</v>
      </c>
      <c r="E260" s="64"/>
      <c r="F260" s="64"/>
    </row>
    <row r="261" spans="1:7" hidden="1" outlineLevel="1" x14ac:dyDescent="0.25">
      <c r="A261" s="66" t="s">
        <v>874</v>
      </c>
      <c r="E261" s="64"/>
      <c r="F261" s="64"/>
    </row>
    <row r="262" spans="1:7" hidden="1" outlineLevel="1" x14ac:dyDescent="0.25">
      <c r="A262" s="66" t="s">
        <v>875</v>
      </c>
      <c r="E262" s="64"/>
      <c r="F262" s="64"/>
    </row>
    <row r="263" spans="1:7" hidden="1" outlineLevel="1" x14ac:dyDescent="0.25">
      <c r="A263" s="66" t="s">
        <v>876</v>
      </c>
      <c r="E263" s="64"/>
      <c r="F263" s="64"/>
    </row>
    <row r="264" spans="1:7" hidden="1" outlineLevel="1" x14ac:dyDescent="0.25">
      <c r="A264" s="66" t="s">
        <v>877</v>
      </c>
      <c r="E264" s="64"/>
      <c r="F264" s="64"/>
    </row>
    <row r="265" spans="1:7" hidden="1" outlineLevel="1" x14ac:dyDescent="0.25">
      <c r="A265" s="66" t="s">
        <v>878</v>
      </c>
      <c r="E265" s="64"/>
      <c r="F265" s="64"/>
    </row>
    <row r="266" spans="1:7" hidden="1" outlineLevel="1" x14ac:dyDescent="0.25">
      <c r="A266" s="66" t="s">
        <v>879</v>
      </c>
      <c r="E266" s="64"/>
      <c r="F266" s="64"/>
    </row>
    <row r="267" spans="1:7" ht="18.75" hidden="1" collapsed="1" x14ac:dyDescent="0.25">
      <c r="A267" s="118"/>
      <c r="B267" s="119" t="s">
        <v>880</v>
      </c>
      <c r="C267" s="118"/>
      <c r="D267" s="118"/>
      <c r="E267" s="118"/>
      <c r="F267" s="120"/>
      <c r="G267" s="120"/>
    </row>
    <row r="268" spans="1:7" ht="15" hidden="1" customHeight="1" x14ac:dyDescent="0.25">
      <c r="A268" s="85"/>
      <c r="B268" s="86" t="s">
        <v>881</v>
      </c>
      <c r="C268" s="85" t="s">
        <v>759</v>
      </c>
      <c r="D268" s="85" t="s">
        <v>760</v>
      </c>
      <c r="E268" s="85"/>
      <c r="F268" s="85" t="s">
        <v>586</v>
      </c>
      <c r="G268" s="85" t="s">
        <v>761</v>
      </c>
    </row>
    <row r="269" spans="1:7" hidden="1" x14ac:dyDescent="0.25">
      <c r="A269" s="66" t="s">
        <v>882</v>
      </c>
      <c r="B269" s="66" t="s">
        <v>763</v>
      </c>
      <c r="C269" s="66" t="s">
        <v>93</v>
      </c>
      <c r="D269" s="80"/>
      <c r="E269" s="80"/>
      <c r="F269" s="100"/>
      <c r="G269" s="100"/>
    </row>
    <row r="270" spans="1:7" hidden="1" x14ac:dyDescent="0.25">
      <c r="A270" s="80"/>
      <c r="D270" s="80"/>
      <c r="E270" s="80"/>
      <c r="F270" s="100"/>
      <c r="G270" s="100"/>
    </row>
    <row r="271" spans="1:7" hidden="1" x14ac:dyDescent="0.25">
      <c r="B271" s="66" t="s">
        <v>764</v>
      </c>
      <c r="D271" s="80"/>
      <c r="E271" s="80"/>
      <c r="F271" s="100"/>
      <c r="G271" s="100"/>
    </row>
    <row r="272" spans="1:7" hidden="1" x14ac:dyDescent="0.25">
      <c r="A272" s="66" t="s">
        <v>883</v>
      </c>
      <c r="B272" s="83" t="s">
        <v>681</v>
      </c>
      <c r="C272" s="66" t="s">
        <v>93</v>
      </c>
      <c r="D272" s="66" t="s">
        <v>93</v>
      </c>
      <c r="E272" s="80"/>
      <c r="F272" s="93" t="str">
        <f t="shared" ref="F272:F295" si="10">IF($C$296=0,"",IF(C272="[for completion]","",C272/$C$296))</f>
        <v/>
      </c>
      <c r="G272" s="93" t="str">
        <f t="shared" ref="G272:G295" si="11">IF($D$296=0,"",IF(D272="[for completion]","",D272/$D$296))</f>
        <v/>
      </c>
    </row>
    <row r="273" spans="1:7" hidden="1" x14ac:dyDescent="0.25">
      <c r="A273" s="66" t="s">
        <v>884</v>
      </c>
      <c r="B273" s="83" t="s">
        <v>681</v>
      </c>
      <c r="C273" s="66" t="s">
        <v>93</v>
      </c>
      <c r="D273" s="66" t="s">
        <v>93</v>
      </c>
      <c r="E273" s="80"/>
      <c r="F273" s="93" t="str">
        <f t="shared" si="10"/>
        <v/>
      </c>
      <c r="G273" s="93" t="str">
        <f t="shared" si="11"/>
        <v/>
      </c>
    </row>
    <row r="274" spans="1:7" hidden="1" x14ac:dyDescent="0.25">
      <c r="A274" s="66" t="s">
        <v>885</v>
      </c>
      <c r="B274" s="83" t="s">
        <v>681</v>
      </c>
      <c r="C274" s="66" t="s">
        <v>93</v>
      </c>
      <c r="D274" s="66" t="s">
        <v>93</v>
      </c>
      <c r="E274" s="80"/>
      <c r="F274" s="93" t="str">
        <f t="shared" si="10"/>
        <v/>
      </c>
      <c r="G274" s="93" t="str">
        <f t="shared" si="11"/>
        <v/>
      </c>
    </row>
    <row r="275" spans="1:7" hidden="1" x14ac:dyDescent="0.25">
      <c r="A275" s="66" t="s">
        <v>886</v>
      </c>
      <c r="B275" s="83" t="s">
        <v>681</v>
      </c>
      <c r="C275" s="66" t="s">
        <v>93</v>
      </c>
      <c r="D275" s="66" t="s">
        <v>93</v>
      </c>
      <c r="E275" s="80"/>
      <c r="F275" s="93" t="str">
        <f t="shared" si="10"/>
        <v/>
      </c>
      <c r="G275" s="93" t="str">
        <f t="shared" si="11"/>
        <v/>
      </c>
    </row>
    <row r="276" spans="1:7" hidden="1" x14ac:dyDescent="0.25">
      <c r="A276" s="66" t="s">
        <v>887</v>
      </c>
      <c r="B276" s="83" t="s">
        <v>681</v>
      </c>
      <c r="C276" s="66" t="s">
        <v>93</v>
      </c>
      <c r="D276" s="66" t="s">
        <v>93</v>
      </c>
      <c r="E276" s="80"/>
      <c r="F276" s="93" t="str">
        <f t="shared" si="10"/>
        <v/>
      </c>
      <c r="G276" s="93" t="str">
        <f t="shared" si="11"/>
        <v/>
      </c>
    </row>
    <row r="277" spans="1:7" hidden="1" x14ac:dyDescent="0.25">
      <c r="A277" s="66" t="s">
        <v>888</v>
      </c>
      <c r="B277" s="83" t="s">
        <v>681</v>
      </c>
      <c r="C277" s="66" t="s">
        <v>93</v>
      </c>
      <c r="D277" s="66" t="s">
        <v>93</v>
      </c>
      <c r="E277" s="80"/>
      <c r="F277" s="93" t="str">
        <f t="shared" si="10"/>
        <v/>
      </c>
      <c r="G277" s="93" t="str">
        <f t="shared" si="11"/>
        <v/>
      </c>
    </row>
    <row r="278" spans="1:7" hidden="1" x14ac:dyDescent="0.25">
      <c r="A278" s="66" t="s">
        <v>889</v>
      </c>
      <c r="B278" s="83" t="s">
        <v>681</v>
      </c>
      <c r="C278" s="66" t="s">
        <v>93</v>
      </c>
      <c r="D278" s="66" t="s">
        <v>93</v>
      </c>
      <c r="E278" s="80"/>
      <c r="F278" s="93" t="str">
        <f t="shared" si="10"/>
        <v/>
      </c>
      <c r="G278" s="93" t="str">
        <f t="shared" si="11"/>
        <v/>
      </c>
    </row>
    <row r="279" spans="1:7" hidden="1" x14ac:dyDescent="0.25">
      <c r="A279" s="66" t="s">
        <v>890</v>
      </c>
      <c r="B279" s="83" t="s">
        <v>681</v>
      </c>
      <c r="C279" s="66" t="s">
        <v>93</v>
      </c>
      <c r="D279" s="66" t="s">
        <v>93</v>
      </c>
      <c r="E279" s="80"/>
      <c r="F279" s="93" t="str">
        <f t="shared" si="10"/>
        <v/>
      </c>
      <c r="G279" s="93" t="str">
        <f t="shared" si="11"/>
        <v/>
      </c>
    </row>
    <row r="280" spans="1:7" hidden="1" x14ac:dyDescent="0.25">
      <c r="A280" s="66" t="s">
        <v>891</v>
      </c>
      <c r="B280" s="83" t="s">
        <v>681</v>
      </c>
      <c r="C280" s="66" t="s">
        <v>93</v>
      </c>
      <c r="D280" s="66" t="s">
        <v>93</v>
      </c>
      <c r="E280" s="80"/>
      <c r="F280" s="93" t="str">
        <f t="shared" si="10"/>
        <v/>
      </c>
      <c r="G280" s="93" t="str">
        <f t="shared" si="11"/>
        <v/>
      </c>
    </row>
    <row r="281" spans="1:7" hidden="1" x14ac:dyDescent="0.25">
      <c r="A281" s="66" t="s">
        <v>892</v>
      </c>
      <c r="B281" s="83" t="s">
        <v>681</v>
      </c>
      <c r="C281" s="66" t="s">
        <v>93</v>
      </c>
      <c r="D281" s="66" t="s">
        <v>93</v>
      </c>
      <c r="E281" s="83"/>
      <c r="F281" s="93" t="str">
        <f t="shared" si="10"/>
        <v/>
      </c>
      <c r="G281" s="93" t="str">
        <f t="shared" si="11"/>
        <v/>
      </c>
    </row>
    <row r="282" spans="1:7" hidden="1" x14ac:dyDescent="0.25">
      <c r="A282" s="66" t="s">
        <v>893</v>
      </c>
      <c r="B282" s="83" t="s">
        <v>681</v>
      </c>
      <c r="C282" s="66" t="s">
        <v>93</v>
      </c>
      <c r="D282" s="66" t="s">
        <v>93</v>
      </c>
      <c r="E282" s="83"/>
      <c r="F282" s="93" t="str">
        <f t="shared" si="10"/>
        <v/>
      </c>
      <c r="G282" s="93" t="str">
        <f t="shared" si="11"/>
        <v/>
      </c>
    </row>
    <row r="283" spans="1:7" hidden="1" x14ac:dyDescent="0.25">
      <c r="A283" s="66" t="s">
        <v>894</v>
      </c>
      <c r="B283" s="83" t="s">
        <v>681</v>
      </c>
      <c r="C283" s="66" t="s">
        <v>93</v>
      </c>
      <c r="D283" s="66" t="s">
        <v>93</v>
      </c>
      <c r="E283" s="83"/>
      <c r="F283" s="93" t="str">
        <f t="shared" si="10"/>
        <v/>
      </c>
      <c r="G283" s="93" t="str">
        <f t="shared" si="11"/>
        <v/>
      </c>
    </row>
    <row r="284" spans="1:7" hidden="1" x14ac:dyDescent="0.25">
      <c r="A284" s="66" t="s">
        <v>895</v>
      </c>
      <c r="B284" s="83" t="s">
        <v>681</v>
      </c>
      <c r="C284" s="66" t="s">
        <v>93</v>
      </c>
      <c r="D284" s="66" t="s">
        <v>93</v>
      </c>
      <c r="E284" s="83"/>
      <c r="F284" s="93" t="str">
        <f t="shared" si="10"/>
        <v/>
      </c>
      <c r="G284" s="93" t="str">
        <f t="shared" si="11"/>
        <v/>
      </c>
    </row>
    <row r="285" spans="1:7" hidden="1" x14ac:dyDescent="0.25">
      <c r="A285" s="66" t="s">
        <v>896</v>
      </c>
      <c r="B285" s="83" t="s">
        <v>681</v>
      </c>
      <c r="C285" s="66" t="s">
        <v>93</v>
      </c>
      <c r="D285" s="66" t="s">
        <v>93</v>
      </c>
      <c r="E285" s="83"/>
      <c r="F285" s="93" t="str">
        <f t="shared" si="10"/>
        <v/>
      </c>
      <c r="G285" s="93" t="str">
        <f t="shared" si="11"/>
        <v/>
      </c>
    </row>
    <row r="286" spans="1:7" hidden="1" x14ac:dyDescent="0.25">
      <c r="A286" s="66" t="s">
        <v>897</v>
      </c>
      <c r="B286" s="83" t="s">
        <v>681</v>
      </c>
      <c r="C286" s="66" t="s">
        <v>93</v>
      </c>
      <c r="D286" s="66" t="s">
        <v>93</v>
      </c>
      <c r="E286" s="83"/>
      <c r="F286" s="93" t="str">
        <f t="shared" si="10"/>
        <v/>
      </c>
      <c r="G286" s="93" t="str">
        <f t="shared" si="11"/>
        <v/>
      </c>
    </row>
    <row r="287" spans="1:7" hidden="1" x14ac:dyDescent="0.25">
      <c r="A287" s="66" t="s">
        <v>898</v>
      </c>
      <c r="B287" s="83" t="s">
        <v>681</v>
      </c>
      <c r="C287" s="66" t="s">
        <v>93</v>
      </c>
      <c r="D287" s="66" t="s">
        <v>93</v>
      </c>
      <c r="F287" s="93" t="str">
        <f t="shared" si="10"/>
        <v/>
      </c>
      <c r="G287" s="93" t="str">
        <f t="shared" si="11"/>
        <v/>
      </c>
    </row>
    <row r="288" spans="1:7" hidden="1" x14ac:dyDescent="0.25">
      <c r="A288" s="66" t="s">
        <v>899</v>
      </c>
      <c r="B288" s="83" t="s">
        <v>681</v>
      </c>
      <c r="C288" s="66" t="s">
        <v>93</v>
      </c>
      <c r="D288" s="66" t="s">
        <v>93</v>
      </c>
      <c r="E288" s="104"/>
      <c r="F288" s="93" t="str">
        <f t="shared" si="10"/>
        <v/>
      </c>
      <c r="G288" s="93" t="str">
        <f t="shared" si="11"/>
        <v/>
      </c>
    </row>
    <row r="289" spans="1:7" hidden="1" x14ac:dyDescent="0.25">
      <c r="A289" s="66" t="s">
        <v>900</v>
      </c>
      <c r="B289" s="83" t="s">
        <v>681</v>
      </c>
      <c r="C289" s="66" t="s">
        <v>93</v>
      </c>
      <c r="D289" s="66" t="s">
        <v>93</v>
      </c>
      <c r="E289" s="104"/>
      <c r="F289" s="93" t="str">
        <f t="shared" si="10"/>
        <v/>
      </c>
      <c r="G289" s="93" t="str">
        <f t="shared" si="11"/>
        <v/>
      </c>
    </row>
    <row r="290" spans="1:7" hidden="1" x14ac:dyDescent="0.25">
      <c r="A290" s="66" t="s">
        <v>901</v>
      </c>
      <c r="B290" s="83" t="s">
        <v>681</v>
      </c>
      <c r="C290" s="66" t="s">
        <v>93</v>
      </c>
      <c r="D290" s="66" t="s">
        <v>93</v>
      </c>
      <c r="E290" s="104"/>
      <c r="F290" s="93" t="str">
        <f t="shared" si="10"/>
        <v/>
      </c>
      <c r="G290" s="93" t="str">
        <f t="shared" si="11"/>
        <v/>
      </c>
    </row>
    <row r="291" spans="1:7" hidden="1" x14ac:dyDescent="0.25">
      <c r="A291" s="66" t="s">
        <v>902</v>
      </c>
      <c r="B291" s="83" t="s">
        <v>681</v>
      </c>
      <c r="C291" s="66" t="s">
        <v>93</v>
      </c>
      <c r="D291" s="66" t="s">
        <v>93</v>
      </c>
      <c r="E291" s="104"/>
      <c r="F291" s="93" t="str">
        <f t="shared" si="10"/>
        <v/>
      </c>
      <c r="G291" s="93" t="str">
        <f t="shared" si="11"/>
        <v/>
      </c>
    </row>
    <row r="292" spans="1:7" hidden="1" x14ac:dyDescent="0.25">
      <c r="A292" s="66" t="s">
        <v>903</v>
      </c>
      <c r="B292" s="83" t="s">
        <v>681</v>
      </c>
      <c r="C292" s="66" t="s">
        <v>93</v>
      </c>
      <c r="D292" s="66" t="s">
        <v>93</v>
      </c>
      <c r="E292" s="104"/>
      <c r="F292" s="93" t="str">
        <f t="shared" si="10"/>
        <v/>
      </c>
      <c r="G292" s="93" t="str">
        <f t="shared" si="11"/>
        <v/>
      </c>
    </row>
    <row r="293" spans="1:7" hidden="1" x14ac:dyDescent="0.25">
      <c r="A293" s="66" t="s">
        <v>904</v>
      </c>
      <c r="B293" s="83" t="s">
        <v>681</v>
      </c>
      <c r="C293" s="66" t="s">
        <v>93</v>
      </c>
      <c r="D293" s="66" t="s">
        <v>93</v>
      </c>
      <c r="E293" s="104"/>
      <c r="F293" s="93" t="str">
        <f t="shared" si="10"/>
        <v/>
      </c>
      <c r="G293" s="93" t="str">
        <f t="shared" si="11"/>
        <v/>
      </c>
    </row>
    <row r="294" spans="1:7" hidden="1" x14ac:dyDescent="0.25">
      <c r="A294" s="66" t="s">
        <v>905</v>
      </c>
      <c r="B294" s="83" t="s">
        <v>681</v>
      </c>
      <c r="C294" s="66" t="s">
        <v>93</v>
      </c>
      <c r="D294" s="66" t="s">
        <v>93</v>
      </c>
      <c r="E294" s="104"/>
      <c r="F294" s="93" t="str">
        <f t="shared" si="10"/>
        <v/>
      </c>
      <c r="G294" s="93" t="str">
        <f t="shared" si="11"/>
        <v/>
      </c>
    </row>
    <row r="295" spans="1:7" hidden="1" x14ac:dyDescent="0.25">
      <c r="A295" s="66" t="s">
        <v>906</v>
      </c>
      <c r="B295" s="83" t="s">
        <v>681</v>
      </c>
      <c r="C295" s="66" t="s">
        <v>93</v>
      </c>
      <c r="D295" s="66" t="s">
        <v>93</v>
      </c>
      <c r="E295" s="104"/>
      <c r="F295" s="93" t="str">
        <f t="shared" si="10"/>
        <v/>
      </c>
      <c r="G295" s="93" t="str">
        <f t="shared" si="11"/>
        <v/>
      </c>
    </row>
    <row r="296" spans="1:7" hidden="1" x14ac:dyDescent="0.25">
      <c r="A296" s="66" t="s">
        <v>907</v>
      </c>
      <c r="B296" s="94" t="s">
        <v>158</v>
      </c>
      <c r="C296" s="83">
        <f>SUM(C272:C295)</f>
        <v>0</v>
      </c>
      <c r="D296" s="83">
        <f>SUM(D272:D295)</f>
        <v>0</v>
      </c>
      <c r="E296" s="104"/>
      <c r="F296" s="95">
        <f>SUM(F272:F295)</f>
        <v>0</v>
      </c>
      <c r="G296" s="95">
        <f>SUM(G272:G295)</f>
        <v>0</v>
      </c>
    </row>
    <row r="297" spans="1:7" ht="15" hidden="1" customHeight="1" x14ac:dyDescent="0.25">
      <c r="A297" s="85"/>
      <c r="B297" s="86" t="s">
        <v>908</v>
      </c>
      <c r="C297" s="85" t="s">
        <v>759</v>
      </c>
      <c r="D297" s="85" t="s">
        <v>760</v>
      </c>
      <c r="E297" s="85"/>
      <c r="F297" s="85" t="s">
        <v>586</v>
      </c>
      <c r="G297" s="85" t="s">
        <v>761</v>
      </c>
    </row>
    <row r="298" spans="1:7" hidden="1" x14ac:dyDescent="0.25">
      <c r="A298" s="66" t="s">
        <v>909</v>
      </c>
      <c r="B298" s="66" t="s">
        <v>792</v>
      </c>
      <c r="C298" s="122" t="s">
        <v>93</v>
      </c>
      <c r="G298" s="66"/>
    </row>
    <row r="299" spans="1:7" hidden="1" x14ac:dyDescent="0.25">
      <c r="G299" s="66"/>
    </row>
    <row r="300" spans="1:7" hidden="1" x14ac:dyDescent="0.25">
      <c r="B300" s="83" t="s">
        <v>793</v>
      </c>
      <c r="G300" s="66"/>
    </row>
    <row r="301" spans="1:7" hidden="1" x14ac:dyDescent="0.25">
      <c r="A301" s="66" t="s">
        <v>910</v>
      </c>
      <c r="B301" s="66" t="s">
        <v>795</v>
      </c>
      <c r="C301" s="66" t="s">
        <v>93</v>
      </c>
      <c r="D301" s="66" t="s">
        <v>93</v>
      </c>
      <c r="F301" s="93" t="str">
        <f>IF($C$309=0,"",IF(C301="[for completion]","",C301/$C$309))</f>
        <v/>
      </c>
      <c r="G301" s="93" t="str">
        <f>IF($D$309=0,"",IF(D301="[for completion]","",D301/$D$309))</f>
        <v/>
      </c>
    </row>
    <row r="302" spans="1:7" hidden="1" x14ac:dyDescent="0.25">
      <c r="A302" s="66" t="s">
        <v>911</v>
      </c>
      <c r="B302" s="66" t="s">
        <v>797</v>
      </c>
      <c r="C302" s="66" t="s">
        <v>93</v>
      </c>
      <c r="D302" s="66" t="s">
        <v>93</v>
      </c>
      <c r="F302" s="93" t="str">
        <f t="shared" ref="F302:F315" si="12">IF($C$309=0,"",IF(C302="[for completion]","",C302/$C$309))</f>
        <v/>
      </c>
      <c r="G302" s="93" t="str">
        <f t="shared" ref="G302:G315" si="13">IF($D$309=0,"",IF(D302="[for completion]","",D302/$D$309))</f>
        <v/>
      </c>
    </row>
    <row r="303" spans="1:7" hidden="1" x14ac:dyDescent="0.25">
      <c r="A303" s="66" t="s">
        <v>912</v>
      </c>
      <c r="B303" s="66" t="s">
        <v>799</v>
      </c>
      <c r="C303" s="66" t="s">
        <v>93</v>
      </c>
      <c r="D303" s="66" t="s">
        <v>93</v>
      </c>
      <c r="F303" s="93" t="str">
        <f t="shared" si="12"/>
        <v/>
      </c>
      <c r="G303" s="93" t="str">
        <f t="shared" si="13"/>
        <v/>
      </c>
    </row>
    <row r="304" spans="1:7" hidden="1" x14ac:dyDescent="0.25">
      <c r="A304" s="66" t="s">
        <v>913</v>
      </c>
      <c r="B304" s="66" t="s">
        <v>801</v>
      </c>
      <c r="C304" s="66" t="s">
        <v>93</v>
      </c>
      <c r="D304" s="66" t="s">
        <v>93</v>
      </c>
      <c r="F304" s="93" t="str">
        <f t="shared" si="12"/>
        <v/>
      </c>
      <c r="G304" s="93" t="str">
        <f t="shared" si="13"/>
        <v/>
      </c>
    </row>
    <row r="305" spans="1:7" hidden="1" x14ac:dyDescent="0.25">
      <c r="A305" s="66" t="s">
        <v>914</v>
      </c>
      <c r="B305" s="66" t="s">
        <v>803</v>
      </c>
      <c r="C305" s="66" t="s">
        <v>93</v>
      </c>
      <c r="D305" s="66" t="s">
        <v>93</v>
      </c>
      <c r="F305" s="93" t="str">
        <f t="shared" si="12"/>
        <v/>
      </c>
      <c r="G305" s="93" t="str">
        <f t="shared" si="13"/>
        <v/>
      </c>
    </row>
    <row r="306" spans="1:7" hidden="1" x14ac:dyDescent="0.25">
      <c r="A306" s="66" t="s">
        <v>915</v>
      </c>
      <c r="B306" s="66" t="s">
        <v>805</v>
      </c>
      <c r="C306" s="66" t="s">
        <v>93</v>
      </c>
      <c r="D306" s="66" t="s">
        <v>93</v>
      </c>
      <c r="F306" s="93" t="str">
        <f t="shared" si="12"/>
        <v/>
      </c>
      <c r="G306" s="93" t="str">
        <f t="shared" si="13"/>
        <v/>
      </c>
    </row>
    <row r="307" spans="1:7" hidden="1" x14ac:dyDescent="0.25">
      <c r="A307" s="66" t="s">
        <v>916</v>
      </c>
      <c r="B307" s="66" t="s">
        <v>807</v>
      </c>
      <c r="C307" s="66" t="s">
        <v>93</v>
      </c>
      <c r="D307" s="66" t="s">
        <v>93</v>
      </c>
      <c r="F307" s="93" t="str">
        <f t="shared" si="12"/>
        <v/>
      </c>
      <c r="G307" s="93" t="str">
        <f t="shared" si="13"/>
        <v/>
      </c>
    </row>
    <row r="308" spans="1:7" hidden="1" x14ac:dyDescent="0.25">
      <c r="A308" s="66" t="s">
        <v>917</v>
      </c>
      <c r="B308" s="66" t="s">
        <v>809</v>
      </c>
      <c r="C308" s="66" t="s">
        <v>93</v>
      </c>
      <c r="D308" s="66" t="s">
        <v>93</v>
      </c>
      <c r="F308" s="93" t="str">
        <f t="shared" si="12"/>
        <v/>
      </c>
      <c r="G308" s="93" t="str">
        <f t="shared" si="13"/>
        <v/>
      </c>
    </row>
    <row r="309" spans="1:7" hidden="1" x14ac:dyDescent="0.25">
      <c r="A309" s="66" t="s">
        <v>918</v>
      </c>
      <c r="B309" s="94" t="s">
        <v>158</v>
      </c>
      <c r="C309" s="66">
        <f>SUM(C301:C308)</f>
        <v>0</v>
      </c>
      <c r="D309" s="66">
        <f>SUM(D301:D308)</f>
        <v>0</v>
      </c>
      <c r="F309" s="104">
        <f>SUM(F301:F308)</f>
        <v>0</v>
      </c>
      <c r="G309" s="104">
        <f>SUM(G301:G308)</f>
        <v>0</v>
      </c>
    </row>
    <row r="310" spans="1:7" hidden="1" outlineLevel="1" x14ac:dyDescent="0.25">
      <c r="A310" s="66" t="s">
        <v>919</v>
      </c>
      <c r="B310" s="96" t="s">
        <v>812</v>
      </c>
      <c r="F310" s="93" t="str">
        <f t="shared" si="12"/>
        <v/>
      </c>
      <c r="G310" s="93" t="str">
        <f t="shared" si="13"/>
        <v/>
      </c>
    </row>
    <row r="311" spans="1:7" hidden="1" outlineLevel="1" x14ac:dyDescent="0.25">
      <c r="A311" s="66" t="s">
        <v>920</v>
      </c>
      <c r="B311" s="96" t="s">
        <v>814</v>
      </c>
      <c r="F311" s="93" t="str">
        <f t="shared" si="12"/>
        <v/>
      </c>
      <c r="G311" s="93" t="str">
        <f t="shared" si="13"/>
        <v/>
      </c>
    </row>
    <row r="312" spans="1:7" hidden="1" outlineLevel="1" x14ac:dyDescent="0.25">
      <c r="A312" s="66" t="s">
        <v>921</v>
      </c>
      <c r="B312" s="96" t="s">
        <v>816</v>
      </c>
      <c r="F312" s="93" t="str">
        <f t="shared" si="12"/>
        <v/>
      </c>
      <c r="G312" s="93" t="str">
        <f t="shared" si="13"/>
        <v/>
      </c>
    </row>
    <row r="313" spans="1:7" hidden="1" outlineLevel="1" x14ac:dyDescent="0.25">
      <c r="A313" s="66" t="s">
        <v>922</v>
      </c>
      <c r="B313" s="96" t="s">
        <v>818</v>
      </c>
      <c r="F313" s="93" t="str">
        <f t="shared" si="12"/>
        <v/>
      </c>
      <c r="G313" s="93" t="str">
        <f t="shared" si="13"/>
        <v/>
      </c>
    </row>
    <row r="314" spans="1:7" hidden="1" outlineLevel="1" x14ac:dyDescent="0.25">
      <c r="A314" s="66" t="s">
        <v>923</v>
      </c>
      <c r="B314" s="96" t="s">
        <v>820</v>
      </c>
      <c r="F314" s="93" t="str">
        <f t="shared" si="12"/>
        <v/>
      </c>
      <c r="G314" s="93" t="str">
        <f t="shared" si="13"/>
        <v/>
      </c>
    </row>
    <row r="315" spans="1:7" hidden="1" outlineLevel="1" x14ac:dyDescent="0.25">
      <c r="A315" s="66" t="s">
        <v>924</v>
      </c>
      <c r="B315" s="96" t="s">
        <v>822</v>
      </c>
      <c r="F315" s="93" t="str">
        <f t="shared" si="12"/>
        <v/>
      </c>
      <c r="G315" s="93" t="str">
        <f t="shared" si="13"/>
        <v/>
      </c>
    </row>
    <row r="316" spans="1:7" hidden="1" outlineLevel="1" x14ac:dyDescent="0.25">
      <c r="A316" s="66" t="s">
        <v>925</v>
      </c>
      <c r="B316" s="96"/>
      <c r="F316" s="93"/>
      <c r="G316" s="93"/>
    </row>
    <row r="317" spans="1:7" hidden="1" outlineLevel="1" x14ac:dyDescent="0.25">
      <c r="A317" s="66" t="s">
        <v>926</v>
      </c>
      <c r="B317" s="96"/>
      <c r="F317" s="93"/>
      <c r="G317" s="93"/>
    </row>
    <row r="318" spans="1:7" hidden="1" outlineLevel="1" x14ac:dyDescent="0.25">
      <c r="A318" s="66" t="s">
        <v>927</v>
      </c>
      <c r="B318" s="96"/>
      <c r="F318" s="104"/>
      <c r="G318" s="104"/>
    </row>
    <row r="319" spans="1:7" ht="15" hidden="1" customHeight="1" x14ac:dyDescent="0.25">
      <c r="A319" s="85"/>
      <c r="B319" s="86" t="s">
        <v>928</v>
      </c>
      <c r="C319" s="85" t="s">
        <v>759</v>
      </c>
      <c r="D319" s="85" t="s">
        <v>760</v>
      </c>
      <c r="E319" s="85"/>
      <c r="F319" s="85" t="s">
        <v>586</v>
      </c>
      <c r="G319" s="85" t="s">
        <v>761</v>
      </c>
    </row>
    <row r="320" spans="1:7" hidden="1" x14ac:dyDescent="0.25">
      <c r="A320" s="66" t="s">
        <v>929</v>
      </c>
      <c r="B320" s="66" t="s">
        <v>792</v>
      </c>
      <c r="C320" s="122" t="s">
        <v>127</v>
      </c>
      <c r="G320" s="66"/>
    </row>
    <row r="321" spans="1:7" hidden="1" x14ac:dyDescent="0.25">
      <c r="G321" s="66"/>
    </row>
    <row r="322" spans="1:7" hidden="1" x14ac:dyDescent="0.25">
      <c r="B322" s="83" t="s">
        <v>793</v>
      </c>
      <c r="G322" s="66"/>
    </row>
    <row r="323" spans="1:7" hidden="1" x14ac:dyDescent="0.25">
      <c r="A323" s="66" t="s">
        <v>930</v>
      </c>
      <c r="B323" s="66" t="s">
        <v>795</v>
      </c>
      <c r="C323" s="66" t="s">
        <v>127</v>
      </c>
      <c r="D323" s="66" t="s">
        <v>127</v>
      </c>
      <c r="F323" s="93" t="str">
        <f>IF($C$331=0,"",IF(C323="[Mark as ND1 if not relevant]","",C323/$C$331))</f>
        <v/>
      </c>
      <c r="G323" s="93" t="str">
        <f>IF($D$331=0,"",IF(D323="[Mark as ND1 if not relevant]","",D323/$D$331))</f>
        <v/>
      </c>
    </row>
    <row r="324" spans="1:7" hidden="1" x14ac:dyDescent="0.25">
      <c r="A324" s="66" t="s">
        <v>931</v>
      </c>
      <c r="B324" s="66" t="s">
        <v>797</v>
      </c>
      <c r="C324" s="66" t="s">
        <v>127</v>
      </c>
      <c r="D324" s="66" t="s">
        <v>127</v>
      </c>
      <c r="F324" s="93" t="str">
        <f t="shared" ref="F324:F330" si="14">IF($C$331=0,"",IF(C324="[Mark as ND1 if not relevant]","",C324/$C$331))</f>
        <v/>
      </c>
      <c r="G324" s="93" t="str">
        <f t="shared" ref="G324:G330" si="15">IF($D$331=0,"",IF(D324="[Mark as ND1 if not relevant]","",D324/$D$331))</f>
        <v/>
      </c>
    </row>
    <row r="325" spans="1:7" hidden="1" x14ac:dyDescent="0.25">
      <c r="A325" s="66" t="s">
        <v>932</v>
      </c>
      <c r="B325" s="66" t="s">
        <v>799</v>
      </c>
      <c r="C325" s="66" t="s">
        <v>127</v>
      </c>
      <c r="D325" s="66" t="s">
        <v>127</v>
      </c>
      <c r="F325" s="93" t="str">
        <f t="shared" si="14"/>
        <v/>
      </c>
      <c r="G325" s="93" t="str">
        <f t="shared" si="15"/>
        <v/>
      </c>
    </row>
    <row r="326" spans="1:7" hidden="1" x14ac:dyDescent="0.25">
      <c r="A326" s="66" t="s">
        <v>933</v>
      </c>
      <c r="B326" s="66" t="s">
        <v>801</v>
      </c>
      <c r="C326" s="66" t="s">
        <v>127</v>
      </c>
      <c r="D326" s="66" t="s">
        <v>127</v>
      </c>
      <c r="F326" s="93" t="str">
        <f t="shared" si="14"/>
        <v/>
      </c>
      <c r="G326" s="93" t="str">
        <f t="shared" si="15"/>
        <v/>
      </c>
    </row>
    <row r="327" spans="1:7" hidden="1" x14ac:dyDescent="0.25">
      <c r="A327" s="66" t="s">
        <v>934</v>
      </c>
      <c r="B327" s="66" t="s">
        <v>803</v>
      </c>
      <c r="C327" s="66" t="s">
        <v>127</v>
      </c>
      <c r="D327" s="66" t="s">
        <v>127</v>
      </c>
      <c r="F327" s="93" t="str">
        <f t="shared" si="14"/>
        <v/>
      </c>
      <c r="G327" s="93" t="str">
        <f t="shared" si="15"/>
        <v/>
      </c>
    </row>
    <row r="328" spans="1:7" hidden="1" x14ac:dyDescent="0.25">
      <c r="A328" s="66" t="s">
        <v>935</v>
      </c>
      <c r="B328" s="66" t="s">
        <v>805</v>
      </c>
      <c r="C328" s="66" t="s">
        <v>127</v>
      </c>
      <c r="D328" s="66" t="s">
        <v>127</v>
      </c>
      <c r="F328" s="93" t="str">
        <f t="shared" si="14"/>
        <v/>
      </c>
      <c r="G328" s="93" t="str">
        <f t="shared" si="15"/>
        <v/>
      </c>
    </row>
    <row r="329" spans="1:7" hidden="1" x14ac:dyDescent="0.25">
      <c r="A329" s="66" t="s">
        <v>936</v>
      </c>
      <c r="B329" s="66" t="s">
        <v>807</v>
      </c>
      <c r="C329" s="66" t="s">
        <v>127</v>
      </c>
      <c r="D329" s="66" t="s">
        <v>127</v>
      </c>
      <c r="F329" s="93" t="str">
        <f t="shared" si="14"/>
        <v/>
      </c>
      <c r="G329" s="93" t="str">
        <f t="shared" si="15"/>
        <v/>
      </c>
    </row>
    <row r="330" spans="1:7" hidden="1" x14ac:dyDescent="0.25">
      <c r="A330" s="66" t="s">
        <v>937</v>
      </c>
      <c r="B330" s="66" t="s">
        <v>809</v>
      </c>
      <c r="C330" s="66" t="s">
        <v>127</v>
      </c>
      <c r="D330" s="66" t="s">
        <v>127</v>
      </c>
      <c r="F330" s="93" t="str">
        <f t="shared" si="14"/>
        <v/>
      </c>
      <c r="G330" s="93" t="str">
        <f t="shared" si="15"/>
        <v/>
      </c>
    </row>
    <row r="331" spans="1:7" hidden="1" x14ac:dyDescent="0.25">
      <c r="A331" s="66" t="s">
        <v>938</v>
      </c>
      <c r="B331" s="94" t="s">
        <v>158</v>
      </c>
      <c r="C331" s="66">
        <f>SUM(C323:C330)</f>
        <v>0</v>
      </c>
      <c r="D331" s="66">
        <f>SUM(D323:D330)</f>
        <v>0</v>
      </c>
      <c r="F331" s="104">
        <f>SUM(F323:F330)</f>
        <v>0</v>
      </c>
      <c r="G331" s="104">
        <f>SUM(G323:G330)</f>
        <v>0</v>
      </c>
    </row>
    <row r="332" spans="1:7" hidden="1" outlineLevel="1" x14ac:dyDescent="0.25">
      <c r="A332" s="66" t="s">
        <v>939</v>
      </c>
      <c r="B332" s="96" t="s">
        <v>812</v>
      </c>
      <c r="F332" s="93" t="str">
        <f t="shared" ref="F332:F337" si="16">IF($C$331=0,"",IF(C332="[for completion]","",C332/$C$331))</f>
        <v/>
      </c>
      <c r="G332" s="93" t="str">
        <f t="shared" ref="G332:G337" si="17">IF($D$331=0,"",IF(D332="[for completion]","",D332/$D$331))</f>
        <v/>
      </c>
    </row>
    <row r="333" spans="1:7" hidden="1" outlineLevel="1" x14ac:dyDescent="0.25">
      <c r="A333" s="66" t="s">
        <v>940</v>
      </c>
      <c r="B333" s="96" t="s">
        <v>814</v>
      </c>
      <c r="F333" s="93" t="str">
        <f t="shared" si="16"/>
        <v/>
      </c>
      <c r="G333" s="93" t="str">
        <f t="shared" si="17"/>
        <v/>
      </c>
    </row>
    <row r="334" spans="1:7" hidden="1" outlineLevel="1" x14ac:dyDescent="0.25">
      <c r="A334" s="66" t="s">
        <v>941</v>
      </c>
      <c r="B334" s="96" t="s">
        <v>816</v>
      </c>
      <c r="F334" s="93" t="str">
        <f t="shared" si="16"/>
        <v/>
      </c>
      <c r="G334" s="93" t="str">
        <f t="shared" si="17"/>
        <v/>
      </c>
    </row>
    <row r="335" spans="1:7" hidden="1" outlineLevel="1" x14ac:dyDescent="0.25">
      <c r="A335" s="66" t="s">
        <v>942</v>
      </c>
      <c r="B335" s="96" t="s">
        <v>818</v>
      </c>
      <c r="F335" s="93" t="str">
        <f t="shared" si="16"/>
        <v/>
      </c>
      <c r="G335" s="93" t="str">
        <f t="shared" si="17"/>
        <v/>
      </c>
    </row>
    <row r="336" spans="1:7" hidden="1" outlineLevel="1" x14ac:dyDescent="0.25">
      <c r="A336" s="66" t="s">
        <v>943</v>
      </c>
      <c r="B336" s="96" t="s">
        <v>820</v>
      </c>
      <c r="F336" s="93" t="str">
        <f t="shared" si="16"/>
        <v/>
      </c>
      <c r="G336" s="93" t="str">
        <f t="shared" si="17"/>
        <v/>
      </c>
    </row>
    <row r="337" spans="1:7" hidden="1" outlineLevel="1" x14ac:dyDescent="0.25">
      <c r="A337" s="66" t="s">
        <v>944</v>
      </c>
      <c r="B337" s="96" t="s">
        <v>822</v>
      </c>
      <c r="F337" s="93" t="str">
        <f t="shared" si="16"/>
        <v/>
      </c>
      <c r="G337" s="93" t="str">
        <f t="shared" si="17"/>
        <v/>
      </c>
    </row>
    <row r="338" spans="1:7" hidden="1" outlineLevel="1" x14ac:dyDescent="0.25">
      <c r="A338" s="66" t="s">
        <v>945</v>
      </c>
      <c r="B338" s="96"/>
      <c r="F338" s="93"/>
      <c r="G338" s="93"/>
    </row>
    <row r="339" spans="1:7" hidden="1" outlineLevel="1" x14ac:dyDescent="0.25">
      <c r="A339" s="66" t="s">
        <v>946</v>
      </c>
      <c r="B339" s="96"/>
      <c r="F339" s="93"/>
      <c r="G339" s="93"/>
    </row>
    <row r="340" spans="1:7" hidden="1" outlineLevel="1" x14ac:dyDescent="0.25">
      <c r="A340" s="66" t="s">
        <v>947</v>
      </c>
      <c r="B340" s="96"/>
      <c r="F340" s="93"/>
      <c r="G340" s="104"/>
    </row>
    <row r="341" spans="1:7" ht="15" hidden="1" customHeight="1" x14ac:dyDescent="0.25">
      <c r="A341" s="85"/>
      <c r="B341" s="86" t="s">
        <v>948</v>
      </c>
      <c r="C341" s="85" t="s">
        <v>949</v>
      </c>
      <c r="D341" s="85"/>
      <c r="E341" s="85"/>
      <c r="F341" s="85"/>
      <c r="G341" s="88"/>
    </row>
    <row r="342" spans="1:7" hidden="1" x14ac:dyDescent="0.25">
      <c r="A342" s="66" t="s">
        <v>950</v>
      </c>
      <c r="B342" s="83" t="s">
        <v>951</v>
      </c>
      <c r="C342" s="66" t="s">
        <v>93</v>
      </c>
      <c r="G342" s="66"/>
    </row>
    <row r="343" spans="1:7" hidden="1" x14ac:dyDescent="0.25">
      <c r="A343" s="66" t="s">
        <v>952</v>
      </c>
      <c r="B343" s="83" t="s">
        <v>953</v>
      </c>
      <c r="C343" s="66" t="s">
        <v>93</v>
      </c>
      <c r="G343" s="66"/>
    </row>
    <row r="344" spans="1:7" hidden="1" x14ac:dyDescent="0.25">
      <c r="A344" s="66" t="s">
        <v>954</v>
      </c>
      <c r="B344" s="83" t="s">
        <v>955</v>
      </c>
      <c r="C344" s="66" t="s">
        <v>93</v>
      </c>
      <c r="G344" s="66"/>
    </row>
    <row r="345" spans="1:7" hidden="1" x14ac:dyDescent="0.25">
      <c r="A345" s="66" t="s">
        <v>956</v>
      </c>
      <c r="B345" s="83" t="s">
        <v>957</v>
      </c>
      <c r="C345" s="66" t="s">
        <v>93</v>
      </c>
      <c r="G345" s="66"/>
    </row>
    <row r="346" spans="1:7" hidden="1" x14ac:dyDescent="0.25">
      <c r="A346" s="66" t="s">
        <v>958</v>
      </c>
      <c r="B346" s="83" t="s">
        <v>959</v>
      </c>
      <c r="C346" s="66" t="s">
        <v>93</v>
      </c>
      <c r="G346" s="66"/>
    </row>
    <row r="347" spans="1:7" hidden="1" x14ac:dyDescent="0.25">
      <c r="A347" s="66" t="s">
        <v>960</v>
      </c>
      <c r="B347" s="83" t="s">
        <v>961</v>
      </c>
      <c r="C347" s="66" t="s">
        <v>93</v>
      </c>
      <c r="G347" s="66"/>
    </row>
    <row r="348" spans="1:7" hidden="1" x14ac:dyDescent="0.25">
      <c r="A348" s="66" t="s">
        <v>962</v>
      </c>
      <c r="B348" s="83" t="s">
        <v>963</v>
      </c>
      <c r="C348" s="66" t="s">
        <v>93</v>
      </c>
      <c r="G348" s="66"/>
    </row>
    <row r="349" spans="1:7" hidden="1" x14ac:dyDescent="0.25">
      <c r="A349" s="66" t="s">
        <v>964</v>
      </c>
      <c r="B349" s="83" t="s">
        <v>965</v>
      </c>
      <c r="C349" s="66" t="s">
        <v>93</v>
      </c>
      <c r="G349" s="66"/>
    </row>
    <row r="350" spans="1:7" hidden="1" x14ac:dyDescent="0.25">
      <c r="A350" s="66" t="s">
        <v>966</v>
      </c>
      <c r="B350" s="83" t="s">
        <v>967</v>
      </c>
      <c r="C350" s="66" t="s">
        <v>93</v>
      </c>
      <c r="G350" s="66"/>
    </row>
    <row r="351" spans="1:7" hidden="1" x14ac:dyDescent="0.25">
      <c r="A351" s="66" t="s">
        <v>968</v>
      </c>
      <c r="B351" s="83" t="s">
        <v>156</v>
      </c>
      <c r="C351" s="66" t="s">
        <v>93</v>
      </c>
      <c r="G351" s="66"/>
    </row>
    <row r="352" spans="1:7" hidden="1" outlineLevel="1" x14ac:dyDescent="0.25">
      <c r="A352" s="66" t="s">
        <v>969</v>
      </c>
      <c r="B352" s="96" t="s">
        <v>970</v>
      </c>
      <c r="G352" s="66"/>
    </row>
    <row r="353" spans="1:7" hidden="1" outlineLevel="1" x14ac:dyDescent="0.25">
      <c r="A353" s="66" t="s">
        <v>971</v>
      </c>
      <c r="B353" s="96" t="s">
        <v>160</v>
      </c>
      <c r="G353" s="66"/>
    </row>
    <row r="354" spans="1:7" hidden="1" outlineLevel="1" x14ac:dyDescent="0.25">
      <c r="A354" s="66" t="s">
        <v>972</v>
      </c>
      <c r="B354" s="96" t="s">
        <v>160</v>
      </c>
      <c r="G354" s="66"/>
    </row>
    <row r="355" spans="1:7" hidden="1" outlineLevel="1" x14ac:dyDescent="0.25">
      <c r="A355" s="66" t="s">
        <v>973</v>
      </c>
      <c r="B355" s="96" t="s">
        <v>160</v>
      </c>
      <c r="G355" s="66"/>
    </row>
    <row r="356" spans="1:7" hidden="1" outlineLevel="1" x14ac:dyDescent="0.25">
      <c r="A356" s="66" t="s">
        <v>974</v>
      </c>
      <c r="B356" s="96" t="s">
        <v>160</v>
      </c>
      <c r="G356" s="66"/>
    </row>
    <row r="357" spans="1:7" hidden="1" outlineLevel="1" x14ac:dyDescent="0.25">
      <c r="A357" s="66" t="s">
        <v>975</v>
      </c>
      <c r="B357" s="96" t="s">
        <v>160</v>
      </c>
      <c r="G357" s="66"/>
    </row>
    <row r="358" spans="1:7" hidden="1" outlineLevel="1" x14ac:dyDescent="0.25">
      <c r="A358" s="66" t="s">
        <v>976</v>
      </c>
      <c r="B358" s="96" t="s">
        <v>160</v>
      </c>
      <c r="G358" s="66"/>
    </row>
    <row r="359" spans="1:7" hidden="1" outlineLevel="1" x14ac:dyDescent="0.25">
      <c r="A359" s="66" t="s">
        <v>977</v>
      </c>
      <c r="B359" s="96" t="s">
        <v>160</v>
      </c>
      <c r="G359" s="66"/>
    </row>
    <row r="360" spans="1:7" hidden="1" outlineLevel="1" x14ac:dyDescent="0.25">
      <c r="A360" s="66" t="s">
        <v>978</v>
      </c>
      <c r="B360" s="96" t="s">
        <v>160</v>
      </c>
      <c r="G360" s="66"/>
    </row>
    <row r="361" spans="1:7" hidden="1" outlineLevel="1" x14ac:dyDescent="0.25">
      <c r="A361" s="66" t="s">
        <v>979</v>
      </c>
      <c r="B361" s="96" t="s">
        <v>160</v>
      </c>
      <c r="G361" s="66"/>
    </row>
    <row r="362" spans="1:7" hidden="1" outlineLevel="1" x14ac:dyDescent="0.25">
      <c r="A362" s="66" t="s">
        <v>980</v>
      </c>
      <c r="B362" s="96" t="s">
        <v>160</v>
      </c>
      <c r="G362" s="66"/>
    </row>
    <row r="363" spans="1:7" hidden="1" outlineLevel="1" x14ac:dyDescent="0.25">
      <c r="A363" s="66" t="s">
        <v>981</v>
      </c>
      <c r="B363" s="96" t="s">
        <v>160</v>
      </c>
    </row>
    <row r="364" spans="1:7" hidden="1" outlineLevel="1" x14ac:dyDescent="0.25">
      <c r="A364" s="66" t="s">
        <v>982</v>
      </c>
      <c r="B364" s="96" t="s">
        <v>160</v>
      </c>
    </row>
    <row r="365" spans="1:7" hidden="1" outlineLevel="1" x14ac:dyDescent="0.25">
      <c r="A365" s="66" t="s">
        <v>983</v>
      </c>
      <c r="B365" s="96" t="s">
        <v>160</v>
      </c>
    </row>
    <row r="366" spans="1:7" hidden="1" outlineLevel="1" x14ac:dyDescent="0.25">
      <c r="A366" s="66" t="s">
        <v>984</v>
      </c>
      <c r="B366" s="96" t="s">
        <v>160</v>
      </c>
    </row>
    <row r="367" spans="1:7" hidden="1" outlineLevel="1" x14ac:dyDescent="0.25">
      <c r="A367" s="66" t="s">
        <v>985</v>
      </c>
      <c r="B367" s="96" t="s">
        <v>160</v>
      </c>
    </row>
    <row r="368" spans="1:7" hidden="1" outlineLevel="1" x14ac:dyDescent="0.25">
      <c r="A368" s="66" t="s">
        <v>986</v>
      </c>
      <c r="B368" s="96" t="s">
        <v>160</v>
      </c>
    </row>
    <row r="369" hidden="1" x14ac:dyDescent="0.25"/>
    <row r="370" hidden="1" x14ac:dyDescent="0.25"/>
  </sheetData>
  <hyperlinks>
    <hyperlink ref="B6" location="'B1. HTT Mortgage Assets'!B10" display="7. Mortgage Assets"/>
    <hyperlink ref="B7" location="'B1. HTT Mortgage Assets'!B166" display="7.A Resident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2" orientation="landscape" r:id="rId1"/>
  <headerFooter>
    <oddHeader>&amp;R&amp;G</oddHeader>
  </headerFooter>
  <ignoredErrors>
    <ignoredError sqref="F15 F208:G208" 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B42" sqref="B42"/>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customFormat="1" ht="31.5" x14ac:dyDescent="0.25">
      <c r="A1" s="63" t="s">
        <v>990</v>
      </c>
      <c r="B1" s="63"/>
      <c r="C1" s="64"/>
    </row>
    <row r="2" spans="1:3" customFormat="1" x14ac:dyDescent="0.25">
      <c r="B2" s="64"/>
      <c r="C2" s="64"/>
    </row>
    <row r="3" spans="1:3" customFormat="1" x14ac:dyDescent="0.25">
      <c r="A3" s="123" t="s">
        <v>991</v>
      </c>
      <c r="B3" s="124"/>
      <c r="C3" s="64"/>
    </row>
    <row r="4" spans="1:3" customFormat="1" x14ac:dyDescent="0.25">
      <c r="B4" s="66"/>
      <c r="C4" s="64"/>
    </row>
    <row r="5" spans="1:3" customFormat="1" ht="37.5" x14ac:dyDescent="0.25">
      <c r="A5" s="77" t="s">
        <v>91</v>
      </c>
      <c r="B5" s="77" t="s">
        <v>992</v>
      </c>
      <c r="C5" s="125" t="s">
        <v>993</v>
      </c>
    </row>
    <row r="6" spans="1:3" customFormat="1" ht="72.75" customHeight="1" x14ac:dyDescent="0.25">
      <c r="A6" s="1" t="s">
        <v>994</v>
      </c>
      <c r="B6" s="80" t="s">
        <v>995</v>
      </c>
      <c r="C6" s="163" t="s">
        <v>1385</v>
      </c>
    </row>
    <row r="7" spans="1:3" customFormat="1" ht="28.5" customHeight="1" x14ac:dyDescent="0.25">
      <c r="A7" s="1" t="s">
        <v>996</v>
      </c>
      <c r="B7" s="80" t="s">
        <v>997</v>
      </c>
      <c r="C7" s="163" t="s">
        <v>1386</v>
      </c>
    </row>
    <row r="8" spans="1:3" customFormat="1" ht="48" customHeight="1" x14ac:dyDescent="0.25">
      <c r="A8" s="1" t="s">
        <v>998</v>
      </c>
      <c r="B8" s="80" t="s">
        <v>999</v>
      </c>
      <c r="C8" s="163" t="s">
        <v>1387</v>
      </c>
    </row>
    <row r="9" spans="1:3" customFormat="1" ht="41.25" customHeight="1" x14ac:dyDescent="0.25">
      <c r="A9" s="1" t="s">
        <v>1000</v>
      </c>
      <c r="B9" s="80" t="s">
        <v>1001</v>
      </c>
      <c r="C9" s="163" t="s">
        <v>1388</v>
      </c>
    </row>
    <row r="10" spans="1:3" customFormat="1" ht="44.25" customHeight="1" x14ac:dyDescent="0.25">
      <c r="A10" s="1" t="s">
        <v>1002</v>
      </c>
      <c r="B10" s="80" t="s">
        <v>1221</v>
      </c>
      <c r="C10" s="163" t="s">
        <v>1389</v>
      </c>
    </row>
    <row r="11" spans="1:3" customFormat="1" ht="54.75" customHeight="1" x14ac:dyDescent="0.25">
      <c r="A11" s="1" t="s">
        <v>1003</v>
      </c>
      <c r="B11" s="80" t="s">
        <v>1004</v>
      </c>
      <c r="C11" s="163" t="s">
        <v>1390</v>
      </c>
    </row>
    <row r="12" spans="1:3" customFormat="1" ht="45.75" customHeight="1" x14ac:dyDescent="0.25">
      <c r="A12" s="1" t="s">
        <v>1005</v>
      </c>
      <c r="B12" s="80" t="s">
        <v>1006</v>
      </c>
      <c r="C12" s="163" t="s">
        <v>1391</v>
      </c>
    </row>
    <row r="13" spans="1:3" customFormat="1" ht="66.75" customHeight="1" x14ac:dyDescent="0.25">
      <c r="A13" s="1" t="s">
        <v>1007</v>
      </c>
      <c r="B13" s="80" t="s">
        <v>1008</v>
      </c>
      <c r="C13" s="163" t="s">
        <v>1392</v>
      </c>
    </row>
    <row r="14" spans="1:3" customFormat="1" ht="39.75" customHeight="1" x14ac:dyDescent="0.25">
      <c r="A14" s="1" t="s">
        <v>1009</v>
      </c>
      <c r="B14" s="80" t="s">
        <v>1010</v>
      </c>
      <c r="C14" s="163" t="s">
        <v>1393</v>
      </c>
    </row>
    <row r="15" spans="1:3" customFormat="1" ht="32.25" customHeight="1" x14ac:dyDescent="0.25">
      <c r="A15" s="1" t="s">
        <v>1011</v>
      </c>
      <c r="B15" s="80" t="s">
        <v>1012</v>
      </c>
      <c r="C15" s="163" t="s">
        <v>1394</v>
      </c>
    </row>
    <row r="16" spans="1:3" customFormat="1" ht="37.5" customHeight="1" x14ac:dyDescent="0.25">
      <c r="A16" s="1" t="s">
        <v>1013</v>
      </c>
      <c r="B16" s="84" t="s">
        <v>1014</v>
      </c>
      <c r="C16" s="163" t="s">
        <v>1395</v>
      </c>
    </row>
    <row r="17" spans="1:3" customFormat="1" ht="208.5" customHeight="1" x14ac:dyDescent="0.25">
      <c r="A17" s="1" t="s">
        <v>1015</v>
      </c>
      <c r="B17" s="84" t="s">
        <v>1016</v>
      </c>
      <c r="C17" s="163" t="s">
        <v>1396</v>
      </c>
    </row>
    <row r="18" spans="1:3" customFormat="1" ht="47.25" customHeight="1" x14ac:dyDescent="0.25">
      <c r="A18" s="1" t="s">
        <v>1017</v>
      </c>
      <c r="B18" s="84" t="s">
        <v>1018</v>
      </c>
      <c r="C18" s="163" t="s">
        <v>1397</v>
      </c>
    </row>
    <row r="19" spans="1:3" customFormat="1" hidden="1" outlineLevel="1" x14ac:dyDescent="0.25">
      <c r="A19" s="1" t="s">
        <v>1019</v>
      </c>
      <c r="B19" s="81" t="s">
        <v>1020</v>
      </c>
      <c r="C19" s="66"/>
    </row>
    <row r="20" spans="1:3" customFormat="1" hidden="1" outlineLevel="1" x14ac:dyDescent="0.25">
      <c r="A20" s="1" t="s">
        <v>1021</v>
      </c>
      <c r="B20" s="121"/>
      <c r="C20" s="66"/>
    </row>
    <row r="21" spans="1:3" customFormat="1" hidden="1" outlineLevel="1" x14ac:dyDescent="0.25">
      <c r="A21" s="1" t="s">
        <v>1022</v>
      </c>
      <c r="B21" s="121"/>
      <c r="C21" s="66"/>
    </row>
    <row r="22" spans="1:3" customFormat="1" hidden="1" outlineLevel="1" x14ac:dyDescent="0.25">
      <c r="A22" s="1" t="s">
        <v>1023</v>
      </c>
      <c r="B22" s="121"/>
      <c r="C22" s="66"/>
    </row>
    <row r="23" spans="1:3" customFormat="1" hidden="1" outlineLevel="1" x14ac:dyDescent="0.25">
      <c r="A23" s="1" t="s">
        <v>1024</v>
      </c>
      <c r="B23" s="121"/>
      <c r="C23" s="66"/>
    </row>
    <row r="24" spans="1:3" customFormat="1" ht="18.75" collapsed="1" x14ac:dyDescent="0.25">
      <c r="A24" s="77"/>
      <c r="B24" s="77" t="s">
        <v>1025</v>
      </c>
      <c r="C24" s="125" t="s">
        <v>1026</v>
      </c>
    </row>
    <row r="25" spans="1:3" customFormat="1" x14ac:dyDescent="0.25">
      <c r="A25" s="1" t="s">
        <v>1027</v>
      </c>
      <c r="B25" s="84" t="s">
        <v>1028</v>
      </c>
      <c r="C25" s="66" t="s">
        <v>1029</v>
      </c>
    </row>
    <row r="26" spans="1:3" customFormat="1" x14ac:dyDescent="0.25">
      <c r="A26" s="1" t="s">
        <v>1030</v>
      </c>
      <c r="B26" s="84" t="s">
        <v>1031</v>
      </c>
      <c r="C26" s="66" t="s">
        <v>1032</v>
      </c>
    </row>
    <row r="27" spans="1:3" customFormat="1" x14ac:dyDescent="0.25">
      <c r="A27" s="1" t="s">
        <v>1033</v>
      </c>
      <c r="B27" s="84" t="s">
        <v>1034</v>
      </c>
      <c r="C27" s="66" t="s">
        <v>1035</v>
      </c>
    </row>
    <row r="28" spans="1:3" customFormat="1" hidden="1" outlineLevel="1" x14ac:dyDescent="0.25">
      <c r="A28" s="1" t="s">
        <v>1027</v>
      </c>
      <c r="B28" s="83"/>
      <c r="C28" s="66"/>
    </row>
    <row r="29" spans="1:3" customFormat="1" hidden="1" outlineLevel="1" x14ac:dyDescent="0.25">
      <c r="A29" s="1" t="s">
        <v>1036</v>
      </c>
      <c r="B29" s="83"/>
      <c r="C29" s="66"/>
    </row>
    <row r="30" spans="1:3" customFormat="1" hidden="1" outlineLevel="1" x14ac:dyDescent="0.25">
      <c r="A30" s="1" t="s">
        <v>1037</v>
      </c>
      <c r="B30" s="84"/>
      <c r="C30" s="66"/>
    </row>
    <row r="31" spans="1:3" customFormat="1" ht="18.75" collapsed="1" x14ac:dyDescent="0.25">
      <c r="A31" s="77"/>
      <c r="B31" s="77" t="s">
        <v>1038</v>
      </c>
      <c r="C31" s="125" t="s">
        <v>993</v>
      </c>
    </row>
    <row r="32" spans="1:3" customFormat="1" x14ac:dyDescent="0.25">
      <c r="A32" s="1" t="s">
        <v>1039</v>
      </c>
      <c r="B32" s="80" t="s">
        <v>1040</v>
      </c>
      <c r="C32" s="66" t="s">
        <v>93</v>
      </c>
    </row>
    <row r="33" spans="1:2" customFormat="1" hidden="1" x14ac:dyDescent="0.25">
      <c r="A33" s="1" t="s">
        <v>1041</v>
      </c>
      <c r="B33" s="83"/>
    </row>
    <row r="34" spans="1:2" customFormat="1" hidden="1" x14ac:dyDescent="0.25">
      <c r="A34" s="1" t="s">
        <v>1042</v>
      </c>
      <c r="B34" s="83"/>
    </row>
    <row r="35" spans="1:2" customFormat="1" hidden="1" x14ac:dyDescent="0.25">
      <c r="A35" s="1" t="s">
        <v>1043</v>
      </c>
      <c r="B35" s="83"/>
    </row>
    <row r="36" spans="1:2" customFormat="1" hidden="1" x14ac:dyDescent="0.25">
      <c r="A36" s="1" t="s">
        <v>1044</v>
      </c>
      <c r="B36" s="83"/>
    </row>
    <row r="37" spans="1:2" customFormat="1" hidden="1" x14ac:dyDescent="0.25">
      <c r="A37" s="1" t="s">
        <v>1045</v>
      </c>
      <c r="B37" s="83"/>
    </row>
    <row r="38" spans="1:2" customFormat="1" x14ac:dyDescent="0.25">
      <c r="B38" s="83"/>
    </row>
    <row r="39" spans="1:2" customFormat="1" x14ac:dyDescent="0.25">
      <c r="B39" s="83"/>
    </row>
    <row r="40" spans="1:2" customFormat="1" x14ac:dyDescent="0.25">
      <c r="B40" s="83"/>
    </row>
    <row r="41" spans="1:2" customFormat="1" x14ac:dyDescent="0.25">
      <c r="B41" s="83"/>
    </row>
    <row r="42" spans="1:2" customFormat="1" x14ac:dyDescent="0.25">
      <c r="B42" s="83"/>
    </row>
    <row r="43" spans="1:2" customFormat="1" x14ac:dyDescent="0.25">
      <c r="B43" s="83"/>
    </row>
    <row r="44" spans="1:2" customFormat="1" x14ac:dyDescent="0.25">
      <c r="B44" s="83"/>
    </row>
    <row r="45" spans="1:2" customFormat="1" x14ac:dyDescent="0.25">
      <c r="B45" s="83"/>
    </row>
    <row r="46" spans="1:2" customFormat="1" x14ac:dyDescent="0.25">
      <c r="B46" s="83"/>
    </row>
    <row r="47" spans="1:2" customFormat="1" x14ac:dyDescent="0.25">
      <c r="B47" s="83"/>
    </row>
    <row r="48" spans="1:2" customFormat="1" x14ac:dyDescent="0.25">
      <c r="B48" s="83"/>
    </row>
    <row r="49" spans="2:2" customFormat="1" x14ac:dyDescent="0.25">
      <c r="B49" s="83"/>
    </row>
    <row r="50" spans="2:2" customFormat="1" x14ac:dyDescent="0.25">
      <c r="B50" s="83"/>
    </row>
    <row r="51" spans="2:2" customFormat="1" x14ac:dyDescent="0.25">
      <c r="B51" s="83"/>
    </row>
    <row r="52" spans="2:2" customFormat="1" x14ac:dyDescent="0.25">
      <c r="B52" s="83"/>
    </row>
    <row r="53" spans="2:2" customFormat="1" x14ac:dyDescent="0.25">
      <c r="B53" s="83"/>
    </row>
    <row r="54" spans="2:2" customFormat="1" x14ac:dyDescent="0.25">
      <c r="B54" s="83"/>
    </row>
    <row r="55" spans="2:2" customFormat="1" x14ac:dyDescent="0.25">
      <c r="B55" s="83"/>
    </row>
    <row r="56" spans="2:2" customFormat="1" x14ac:dyDescent="0.25">
      <c r="B56" s="83"/>
    </row>
    <row r="57" spans="2:2" customFormat="1" x14ac:dyDescent="0.25">
      <c r="B57" s="83"/>
    </row>
    <row r="58" spans="2:2" customFormat="1" x14ac:dyDescent="0.25">
      <c r="B58" s="83"/>
    </row>
    <row r="59" spans="2:2" customFormat="1" x14ac:dyDescent="0.25">
      <c r="B59" s="83"/>
    </row>
    <row r="60" spans="2:2" customFormat="1" x14ac:dyDescent="0.25">
      <c r="B60" s="83"/>
    </row>
    <row r="61" spans="2:2" customFormat="1" x14ac:dyDescent="0.25">
      <c r="B61" s="83"/>
    </row>
    <row r="62" spans="2:2" customFormat="1" x14ac:dyDescent="0.25">
      <c r="B62" s="83"/>
    </row>
    <row r="63" spans="2:2" customFormat="1" x14ac:dyDescent="0.25">
      <c r="B63" s="83"/>
    </row>
    <row r="64" spans="2:2" customFormat="1" x14ac:dyDescent="0.25">
      <c r="B64" s="83"/>
    </row>
    <row r="65" spans="2:2" customFormat="1" x14ac:dyDescent="0.25">
      <c r="B65" s="83"/>
    </row>
    <row r="66" spans="2:2" customFormat="1" x14ac:dyDescent="0.25">
      <c r="B66" s="83"/>
    </row>
    <row r="67" spans="2:2" customFormat="1" x14ac:dyDescent="0.25">
      <c r="B67" s="83"/>
    </row>
    <row r="68" spans="2:2" customFormat="1" x14ac:dyDescent="0.25">
      <c r="B68" s="83"/>
    </row>
    <row r="69" spans="2:2" customFormat="1" x14ac:dyDescent="0.25">
      <c r="B69" s="83"/>
    </row>
    <row r="70" spans="2:2" customFormat="1" x14ac:dyDescent="0.25">
      <c r="B70" s="83"/>
    </row>
    <row r="71" spans="2:2" customFormat="1" x14ac:dyDescent="0.25">
      <c r="B71" s="83"/>
    </row>
    <row r="72" spans="2:2" customFormat="1" x14ac:dyDescent="0.25">
      <c r="B72" s="83"/>
    </row>
    <row r="73" spans="2:2" customFormat="1" x14ac:dyDescent="0.25">
      <c r="B73" s="83"/>
    </row>
    <row r="74" spans="2:2" customFormat="1" x14ac:dyDescent="0.25">
      <c r="B74" s="83"/>
    </row>
    <row r="75" spans="2:2" customFormat="1" x14ac:dyDescent="0.25">
      <c r="B75" s="83"/>
    </row>
    <row r="76" spans="2:2" customFormat="1" x14ac:dyDescent="0.25">
      <c r="B76" s="83"/>
    </row>
    <row r="77" spans="2:2" customFormat="1" x14ac:dyDescent="0.25">
      <c r="B77" s="83"/>
    </row>
    <row r="78" spans="2:2" customFormat="1" x14ac:dyDescent="0.25">
      <c r="B78" s="83"/>
    </row>
    <row r="79" spans="2:2" customFormat="1" x14ac:dyDescent="0.25">
      <c r="B79" s="83"/>
    </row>
    <row r="80" spans="2:2" customFormat="1" x14ac:dyDescent="0.25">
      <c r="B80" s="83"/>
    </row>
    <row r="81" spans="2:2" customFormat="1" x14ac:dyDescent="0.25">
      <c r="B81" s="83"/>
    </row>
    <row r="82" spans="2:2" customFormat="1" x14ac:dyDescent="0.25">
      <c r="B82" s="83"/>
    </row>
    <row r="83" spans="2:2" customFormat="1" x14ac:dyDescent="0.25">
      <c r="B83" s="64"/>
    </row>
    <row r="84" spans="2:2" customFormat="1" x14ac:dyDescent="0.25">
      <c r="B84" s="64"/>
    </row>
    <row r="85" spans="2:2" customFormat="1" x14ac:dyDescent="0.25">
      <c r="B85" s="64"/>
    </row>
    <row r="86" spans="2:2" customFormat="1" x14ac:dyDescent="0.25">
      <c r="B86" s="64"/>
    </row>
    <row r="87" spans="2:2" customFormat="1" x14ac:dyDescent="0.25">
      <c r="B87" s="64"/>
    </row>
    <row r="88" spans="2:2" customFormat="1" x14ac:dyDescent="0.25">
      <c r="B88" s="64"/>
    </row>
    <row r="89" spans="2:2" customFormat="1" x14ac:dyDescent="0.25">
      <c r="B89" s="64"/>
    </row>
    <row r="90" spans="2:2" customFormat="1" x14ac:dyDescent="0.25">
      <c r="B90" s="64"/>
    </row>
    <row r="91" spans="2:2" customFormat="1" x14ac:dyDescent="0.25">
      <c r="B91" s="64"/>
    </row>
    <row r="92" spans="2:2" customFormat="1" x14ac:dyDescent="0.25">
      <c r="B92" s="64"/>
    </row>
    <row r="93" spans="2:2" customFormat="1" x14ac:dyDescent="0.25">
      <c r="B93" s="83"/>
    </row>
    <row r="94" spans="2:2" customFormat="1" x14ac:dyDescent="0.25">
      <c r="B94" s="83"/>
    </row>
    <row r="95" spans="2:2" customFormat="1" x14ac:dyDescent="0.25">
      <c r="B95" s="83"/>
    </row>
    <row r="96" spans="2:2" customFormat="1" x14ac:dyDescent="0.25">
      <c r="B96" s="83"/>
    </row>
    <row r="97" spans="2:2" customFormat="1" x14ac:dyDescent="0.25">
      <c r="B97" s="83"/>
    </row>
    <row r="98" spans="2:2" customFormat="1" x14ac:dyDescent="0.25">
      <c r="B98" s="83"/>
    </row>
    <row r="99" spans="2:2" customFormat="1" x14ac:dyDescent="0.25">
      <c r="B99" s="83"/>
    </row>
    <row r="100" spans="2:2" customFormat="1" x14ac:dyDescent="0.25">
      <c r="B100" s="83"/>
    </row>
    <row r="101" spans="2:2" customFormat="1" x14ac:dyDescent="0.25">
      <c r="B101" s="62"/>
    </row>
    <row r="102" spans="2:2" customFormat="1" x14ac:dyDescent="0.25">
      <c r="B102" s="83"/>
    </row>
    <row r="103" spans="2:2" customFormat="1" x14ac:dyDescent="0.25">
      <c r="B103" s="83"/>
    </row>
    <row r="104" spans="2:2" customFormat="1" x14ac:dyDescent="0.25">
      <c r="B104" s="83"/>
    </row>
    <row r="105" spans="2:2" customFormat="1" x14ac:dyDescent="0.25">
      <c r="B105" s="83"/>
    </row>
    <row r="106" spans="2:2" customFormat="1" x14ac:dyDescent="0.25">
      <c r="B106" s="83"/>
    </row>
    <row r="107" spans="2:2" customFormat="1" x14ac:dyDescent="0.25">
      <c r="B107" s="83"/>
    </row>
    <row r="108" spans="2:2" customFormat="1" x14ac:dyDescent="0.25">
      <c r="B108" s="83"/>
    </row>
    <row r="109" spans="2:2" customFormat="1" x14ac:dyDescent="0.25">
      <c r="B109" s="83"/>
    </row>
    <row r="110" spans="2:2" customFormat="1" x14ac:dyDescent="0.25">
      <c r="B110" s="83"/>
    </row>
    <row r="111" spans="2:2" customFormat="1" x14ac:dyDescent="0.25">
      <c r="B111" s="83"/>
    </row>
    <row r="112" spans="2:2" customFormat="1" x14ac:dyDescent="0.25">
      <c r="B112" s="83"/>
    </row>
    <row r="113" spans="2:2" customFormat="1" x14ac:dyDescent="0.25">
      <c r="B113" s="83"/>
    </row>
    <row r="114" spans="2:2" customFormat="1" x14ac:dyDescent="0.25">
      <c r="B114" s="83"/>
    </row>
    <row r="115" spans="2:2" customFormat="1" x14ac:dyDescent="0.25">
      <c r="B115" s="83"/>
    </row>
    <row r="116" spans="2:2" customFormat="1" x14ac:dyDescent="0.25">
      <c r="B116" s="83"/>
    </row>
    <row r="117" spans="2:2" customFormat="1" x14ac:dyDescent="0.25">
      <c r="B117" s="83"/>
    </row>
    <row r="118" spans="2:2" customFormat="1" x14ac:dyDescent="0.25">
      <c r="B118" s="83"/>
    </row>
    <row r="120" spans="2:2" customFormat="1" x14ac:dyDescent="0.25">
      <c r="B120" s="83"/>
    </row>
    <row r="121" spans="2:2" customFormat="1" x14ac:dyDescent="0.25">
      <c r="B121" s="83"/>
    </row>
    <row r="122" spans="2:2" customFormat="1" x14ac:dyDescent="0.25">
      <c r="B122" s="83"/>
    </row>
    <row r="127" spans="2:2" customFormat="1" x14ac:dyDescent="0.25">
      <c r="B127" s="72"/>
    </row>
    <row r="128" spans="2:2" customFormat="1" x14ac:dyDescent="0.25">
      <c r="B128" s="126"/>
    </row>
    <row r="134" spans="2:2" customFormat="1" x14ac:dyDescent="0.25">
      <c r="B134" s="84"/>
    </row>
    <row r="135" spans="2:2" customFormat="1" x14ac:dyDescent="0.25">
      <c r="B135" s="83"/>
    </row>
    <row r="137" spans="2:2" customFormat="1" x14ac:dyDescent="0.25">
      <c r="B137" s="83"/>
    </row>
    <row r="138" spans="2:2" customFormat="1" x14ac:dyDescent="0.25">
      <c r="B138" s="83"/>
    </row>
    <row r="139" spans="2:2" customFormat="1" x14ac:dyDescent="0.25">
      <c r="B139" s="83"/>
    </row>
    <row r="140" spans="2:2" customFormat="1" x14ac:dyDescent="0.25">
      <c r="B140" s="83"/>
    </row>
    <row r="141" spans="2:2" customFormat="1" x14ac:dyDescent="0.25">
      <c r="B141" s="83"/>
    </row>
    <row r="142" spans="2:2" customFormat="1" x14ac:dyDescent="0.25">
      <c r="B142" s="83"/>
    </row>
    <row r="143" spans="2:2" customFormat="1" x14ac:dyDescent="0.25">
      <c r="B143" s="83"/>
    </row>
    <row r="144" spans="2:2" customFormat="1" x14ac:dyDescent="0.25">
      <c r="B144" s="83"/>
    </row>
    <row r="145" spans="2:2" customFormat="1" x14ac:dyDescent="0.25">
      <c r="B145" s="83"/>
    </row>
    <row r="146" spans="2:2" customFormat="1" x14ac:dyDescent="0.25">
      <c r="B146" s="83"/>
    </row>
    <row r="147" spans="2:2" customFormat="1" x14ac:dyDescent="0.25">
      <c r="B147" s="83"/>
    </row>
    <row r="148" spans="2:2" customFormat="1" x14ac:dyDescent="0.25">
      <c r="B148" s="83"/>
    </row>
    <row r="245" spans="2:2" customFormat="1" x14ac:dyDescent="0.25">
      <c r="B245" s="80"/>
    </row>
    <row r="246" spans="2:2" customFormat="1" x14ac:dyDescent="0.25">
      <c r="B246" s="83"/>
    </row>
    <row r="247" spans="2:2" customFormat="1" x14ac:dyDescent="0.25">
      <c r="B247" s="83"/>
    </row>
    <row r="250" spans="2:2" customFormat="1" x14ac:dyDescent="0.25">
      <c r="B250" s="83"/>
    </row>
    <row r="266" spans="2:2" customFormat="1" x14ac:dyDescent="0.25">
      <c r="B266" s="80"/>
    </row>
    <row r="296" spans="2:2" customFormat="1" x14ac:dyDescent="0.25">
      <c r="B296" s="72"/>
    </row>
    <row r="297" spans="2:2" customFormat="1" x14ac:dyDescent="0.25">
      <c r="B297" s="83"/>
    </row>
    <row r="299" spans="2:2" customFormat="1" x14ac:dyDescent="0.25">
      <c r="B299" s="83"/>
    </row>
    <row r="300" spans="2:2" customFormat="1" x14ac:dyDescent="0.25">
      <c r="B300" s="83"/>
    </row>
    <row r="301" spans="2:2" customFormat="1" x14ac:dyDescent="0.25">
      <c r="B301" s="83"/>
    </row>
    <row r="302" spans="2:2" customFormat="1" x14ac:dyDescent="0.25">
      <c r="B302" s="83"/>
    </row>
    <row r="303" spans="2:2" customFormat="1" x14ac:dyDescent="0.25">
      <c r="B303" s="83"/>
    </row>
    <row r="304" spans="2:2" customFormat="1" x14ac:dyDescent="0.25">
      <c r="B304" s="83"/>
    </row>
    <row r="305" spans="2:2" customFormat="1" x14ac:dyDescent="0.25">
      <c r="B305" s="83"/>
    </row>
    <row r="306" spans="2:2" customFormat="1" x14ac:dyDescent="0.25">
      <c r="B306" s="83"/>
    </row>
    <row r="307" spans="2:2" customFormat="1" x14ac:dyDescent="0.25">
      <c r="B307" s="83"/>
    </row>
    <row r="308" spans="2:2" customFormat="1" x14ac:dyDescent="0.25">
      <c r="B308" s="83"/>
    </row>
    <row r="309" spans="2:2" customFormat="1" x14ac:dyDescent="0.25">
      <c r="B309" s="83"/>
    </row>
    <row r="310" spans="2:2" customFormat="1" x14ac:dyDescent="0.25">
      <c r="B310" s="83"/>
    </row>
    <row r="322" spans="2:2" customFormat="1" x14ac:dyDescent="0.25">
      <c r="B322" s="83"/>
    </row>
    <row r="323" spans="2:2" customFormat="1" x14ac:dyDescent="0.25">
      <c r="B323" s="83"/>
    </row>
    <row r="324" spans="2:2" customFormat="1" x14ac:dyDescent="0.25">
      <c r="B324" s="83"/>
    </row>
    <row r="325" spans="2:2" customFormat="1" x14ac:dyDescent="0.25">
      <c r="B325" s="83"/>
    </row>
    <row r="326" spans="2:2" customFormat="1" x14ac:dyDescent="0.25">
      <c r="B326" s="83"/>
    </row>
    <row r="327" spans="2:2" customFormat="1" x14ac:dyDescent="0.25">
      <c r="B327" s="83"/>
    </row>
    <row r="328" spans="2:2" customFormat="1" x14ac:dyDescent="0.25">
      <c r="B328" s="83"/>
    </row>
    <row r="329" spans="2:2" customFormat="1" x14ac:dyDescent="0.25">
      <c r="B329" s="83"/>
    </row>
    <row r="330" spans="2:2" customFormat="1" x14ac:dyDescent="0.25">
      <c r="B330" s="83"/>
    </row>
    <row r="332" spans="2:2" customFormat="1" x14ac:dyDescent="0.25">
      <c r="B332" s="83"/>
    </row>
    <row r="333" spans="2:2" customFormat="1" x14ac:dyDescent="0.25">
      <c r="B333" s="83"/>
    </row>
    <row r="334" spans="2:2" customFormat="1" x14ac:dyDescent="0.25">
      <c r="B334" s="83"/>
    </row>
    <row r="335" spans="2:2" customFormat="1" x14ac:dyDescent="0.25">
      <c r="B335" s="83"/>
    </row>
    <row r="336" spans="2:2" customFormat="1" x14ac:dyDescent="0.25">
      <c r="B336" s="83"/>
    </row>
    <row r="338" spans="2:2" customFormat="1" x14ac:dyDescent="0.25">
      <c r="B338" s="83"/>
    </row>
    <row r="341" spans="2:2" customFormat="1" x14ac:dyDescent="0.25">
      <c r="B341" s="83"/>
    </row>
    <row r="344" spans="2:2" customFormat="1" x14ac:dyDescent="0.25">
      <c r="B344" s="83"/>
    </row>
    <row r="345" spans="2:2" customFormat="1" x14ac:dyDescent="0.25">
      <c r="B345" s="83"/>
    </row>
    <row r="346" spans="2:2" customFormat="1" x14ac:dyDescent="0.25">
      <c r="B346" s="83"/>
    </row>
    <row r="347" spans="2:2" customFormat="1" x14ac:dyDescent="0.25">
      <c r="B347" s="83"/>
    </row>
    <row r="348" spans="2:2" customFormat="1" x14ac:dyDescent="0.25">
      <c r="B348" s="83"/>
    </row>
    <row r="349" spans="2:2" customFormat="1" x14ac:dyDescent="0.25">
      <c r="B349" s="83"/>
    </row>
    <row r="350" spans="2:2" customFormat="1" x14ac:dyDescent="0.25">
      <c r="B350" s="83"/>
    </row>
    <row r="351" spans="2:2" customFormat="1" x14ac:dyDescent="0.25">
      <c r="B351" s="83"/>
    </row>
    <row r="352" spans="2:2" customFormat="1" x14ac:dyDescent="0.25">
      <c r="B352" s="83"/>
    </row>
    <row r="353" spans="2:2" customFormat="1" x14ac:dyDescent="0.25">
      <c r="B353" s="83"/>
    </row>
    <row r="354" spans="2:2" customFormat="1" x14ac:dyDescent="0.25">
      <c r="B354" s="83"/>
    </row>
    <row r="355" spans="2:2" customFormat="1" x14ac:dyDescent="0.25">
      <c r="B355" s="83"/>
    </row>
    <row r="356" spans="2:2" customFormat="1" x14ac:dyDescent="0.25">
      <c r="B356" s="83"/>
    </row>
    <row r="357" spans="2:2" customFormat="1" x14ac:dyDescent="0.25">
      <c r="B357" s="83"/>
    </row>
    <row r="358" spans="2:2" customFormat="1" x14ac:dyDescent="0.25">
      <c r="B358" s="83"/>
    </row>
    <row r="359" spans="2:2" customFormat="1" x14ac:dyDescent="0.25">
      <c r="B359" s="83"/>
    </row>
    <row r="360" spans="2:2" customFormat="1" x14ac:dyDescent="0.25">
      <c r="B360" s="83"/>
    </row>
    <row r="361" spans="2:2" customFormat="1" x14ac:dyDescent="0.25">
      <c r="B361" s="83"/>
    </row>
    <row r="362" spans="2:2" customFormat="1" x14ac:dyDescent="0.25">
      <c r="B362" s="83"/>
    </row>
    <row r="366" spans="2:2" customFormat="1" x14ac:dyDescent="0.25">
      <c r="B366" s="72"/>
    </row>
    <row r="383" spans="2:2" customFormat="1" x14ac:dyDescent="0.25">
      <c r="B383" s="12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1046</v>
      </c>
    </row>
    <row r="3" spans="1:1" x14ac:dyDescent="0.25">
      <c r="A3" s="128"/>
    </row>
    <row r="4" spans="1:1" ht="34.5" x14ac:dyDescent="0.25">
      <c r="A4" s="129" t="s">
        <v>1047</v>
      </c>
    </row>
    <row r="5" spans="1:1" ht="34.5" x14ac:dyDescent="0.25">
      <c r="A5" s="129" t="s">
        <v>1048</v>
      </c>
    </row>
    <row r="6" spans="1:1" ht="34.5" x14ac:dyDescent="0.25">
      <c r="A6" s="129" t="s">
        <v>1049</v>
      </c>
    </row>
    <row r="7" spans="1:1" ht="17.25" x14ac:dyDescent="0.25">
      <c r="A7" s="129"/>
    </row>
    <row r="8" spans="1:1" ht="18.75" x14ac:dyDescent="0.25">
      <c r="A8" s="130" t="s">
        <v>1050</v>
      </c>
    </row>
    <row r="9" spans="1:1" ht="34.5" x14ac:dyDescent="0.3">
      <c r="A9" s="139" t="s">
        <v>1213</v>
      </c>
    </row>
    <row r="10" spans="1:1" ht="69" x14ac:dyDescent="0.25">
      <c r="A10" s="132" t="s">
        <v>1051</v>
      </c>
    </row>
    <row r="11" spans="1:1" ht="34.5" x14ac:dyDescent="0.25">
      <c r="A11" s="132" t="s">
        <v>1052</v>
      </c>
    </row>
    <row r="12" spans="1:1" ht="17.25" x14ac:dyDescent="0.25">
      <c r="A12" s="132" t="s">
        <v>1053</v>
      </c>
    </row>
    <row r="13" spans="1:1" ht="17.25" x14ac:dyDescent="0.25">
      <c r="A13" s="132" t="s">
        <v>1054</v>
      </c>
    </row>
    <row r="14" spans="1:1" ht="34.5" x14ac:dyDescent="0.25">
      <c r="A14" s="132" t="s">
        <v>1055</v>
      </c>
    </row>
    <row r="15" spans="1:1" ht="17.25" x14ac:dyDescent="0.25">
      <c r="A15" s="132"/>
    </row>
    <row r="16" spans="1:1" ht="18.75" x14ac:dyDescent="0.25">
      <c r="A16" s="130" t="s">
        <v>1056</v>
      </c>
    </row>
    <row r="17" spans="1:1" ht="17.25" x14ac:dyDescent="0.25">
      <c r="A17" s="133" t="s">
        <v>1057</v>
      </c>
    </row>
    <row r="18" spans="1:1" ht="34.5" x14ac:dyDescent="0.25">
      <c r="A18" s="134" t="s">
        <v>1058</v>
      </c>
    </row>
    <row r="19" spans="1:1" ht="34.5" x14ac:dyDescent="0.25">
      <c r="A19" s="134" t="s">
        <v>1059</v>
      </c>
    </row>
    <row r="20" spans="1:1" ht="51.75" x14ac:dyDescent="0.25">
      <c r="A20" s="134" t="s">
        <v>1060</v>
      </c>
    </row>
    <row r="21" spans="1:1" ht="86.25" x14ac:dyDescent="0.25">
      <c r="A21" s="134" t="s">
        <v>1061</v>
      </c>
    </row>
    <row r="22" spans="1:1" ht="51.75" x14ac:dyDescent="0.25">
      <c r="A22" s="134" t="s">
        <v>1062</v>
      </c>
    </row>
    <row r="23" spans="1:1" ht="34.5" x14ac:dyDescent="0.25">
      <c r="A23" s="134" t="s">
        <v>1063</v>
      </c>
    </row>
    <row r="24" spans="1:1" ht="17.25" x14ac:dyDescent="0.25">
      <c r="A24" s="134" t="s">
        <v>1064</v>
      </c>
    </row>
    <row r="25" spans="1:1" ht="17.25" x14ac:dyDescent="0.25">
      <c r="A25" s="133" t="s">
        <v>1065</v>
      </c>
    </row>
    <row r="26" spans="1:1" ht="51.75" x14ac:dyDescent="0.3">
      <c r="A26" s="135" t="s">
        <v>1066</v>
      </c>
    </row>
    <row r="27" spans="1:1" ht="17.25" x14ac:dyDescent="0.3">
      <c r="A27" s="135" t="s">
        <v>1067</v>
      </c>
    </row>
    <row r="28" spans="1:1" ht="17.25" x14ac:dyDescent="0.25">
      <c r="A28" s="133" t="s">
        <v>1068</v>
      </c>
    </row>
    <row r="29" spans="1:1" ht="34.5" x14ac:dyDescent="0.25">
      <c r="A29" s="134" t="s">
        <v>1069</v>
      </c>
    </row>
    <row r="30" spans="1:1" ht="34.5" x14ac:dyDescent="0.25">
      <c r="A30" s="134" t="s">
        <v>1070</v>
      </c>
    </row>
    <row r="31" spans="1:1" ht="34.5" x14ac:dyDescent="0.25">
      <c r="A31" s="134" t="s">
        <v>1071</v>
      </c>
    </row>
    <row r="32" spans="1:1" ht="34.5" x14ac:dyDescent="0.25">
      <c r="A32" s="134" t="s">
        <v>1072</v>
      </c>
    </row>
    <row r="33" spans="1:1" ht="17.25" x14ac:dyDescent="0.25">
      <c r="A33" s="134"/>
    </row>
    <row r="34" spans="1:1" ht="18.75" x14ac:dyDescent="0.25">
      <c r="A34" s="130" t="s">
        <v>1073</v>
      </c>
    </row>
    <row r="35" spans="1:1" ht="17.25" x14ac:dyDescent="0.25">
      <c r="A35" s="133" t="s">
        <v>1074</v>
      </c>
    </row>
    <row r="36" spans="1:1" ht="34.5" x14ac:dyDescent="0.25">
      <c r="A36" s="134" t="s">
        <v>1075</v>
      </c>
    </row>
    <row r="37" spans="1:1" ht="34.5" x14ac:dyDescent="0.25">
      <c r="A37" s="134" t="s">
        <v>1076</v>
      </c>
    </row>
    <row r="38" spans="1:1" ht="34.5" x14ac:dyDescent="0.25">
      <c r="A38" s="134" t="s">
        <v>1077</v>
      </c>
    </row>
    <row r="39" spans="1:1" ht="17.25" x14ac:dyDescent="0.25">
      <c r="A39" s="134" t="s">
        <v>1078</v>
      </c>
    </row>
    <row r="40" spans="1:1" ht="34.5" x14ac:dyDescent="0.25">
      <c r="A40" s="134" t="s">
        <v>1079</v>
      </c>
    </row>
    <row r="41" spans="1:1" ht="17.25" x14ac:dyDescent="0.25">
      <c r="A41" s="133" t="s">
        <v>1080</v>
      </c>
    </row>
    <row r="42" spans="1:1" ht="17.25" x14ac:dyDescent="0.25">
      <c r="A42" s="134" t="s">
        <v>1081</v>
      </c>
    </row>
    <row r="43" spans="1:1" ht="17.25" x14ac:dyDescent="0.3">
      <c r="A43" s="135" t="s">
        <v>1082</v>
      </c>
    </row>
    <row r="44" spans="1:1" ht="17.25" x14ac:dyDescent="0.25">
      <c r="A44" s="133" t="s">
        <v>1083</v>
      </c>
    </row>
    <row r="45" spans="1:1" ht="34.5" x14ac:dyDescent="0.3">
      <c r="A45" s="135" t="s">
        <v>1084</v>
      </c>
    </row>
    <row r="46" spans="1:1" ht="34.5" x14ac:dyDescent="0.25">
      <c r="A46" s="134" t="s">
        <v>1085</v>
      </c>
    </row>
    <row r="47" spans="1:1" ht="34.5" x14ac:dyDescent="0.25">
      <c r="A47" s="134" t="s">
        <v>1086</v>
      </c>
    </row>
    <row r="48" spans="1:1" ht="17.25" x14ac:dyDescent="0.25">
      <c r="A48" s="134" t="s">
        <v>1087</v>
      </c>
    </row>
    <row r="49" spans="1:1" ht="17.25" x14ac:dyDescent="0.3">
      <c r="A49" s="135" t="s">
        <v>1088</v>
      </c>
    </row>
    <row r="50" spans="1:1" ht="17.25" x14ac:dyDescent="0.25">
      <c r="A50" s="133" t="s">
        <v>1089</v>
      </c>
    </row>
    <row r="51" spans="1:1" ht="34.5" x14ac:dyDescent="0.3">
      <c r="A51" s="135" t="s">
        <v>1090</v>
      </c>
    </row>
    <row r="52" spans="1:1" ht="17.25" x14ac:dyDescent="0.25">
      <c r="A52" s="134" t="s">
        <v>1091</v>
      </c>
    </row>
    <row r="53" spans="1:1" ht="34.5" x14ac:dyDescent="0.3">
      <c r="A53" s="135" t="s">
        <v>1092</v>
      </c>
    </row>
    <row r="54" spans="1:1" ht="17.25" x14ac:dyDescent="0.25">
      <c r="A54" s="133" t="s">
        <v>1093</v>
      </c>
    </row>
    <row r="55" spans="1:1" ht="17.25" x14ac:dyDescent="0.3">
      <c r="A55" s="135" t="s">
        <v>1094</v>
      </c>
    </row>
    <row r="56" spans="1:1" ht="34.5" x14ac:dyDescent="0.25">
      <c r="A56" s="134" t="s">
        <v>1095</v>
      </c>
    </row>
    <row r="57" spans="1:1" ht="17.25" x14ac:dyDescent="0.25">
      <c r="A57" s="134" t="s">
        <v>1096</v>
      </c>
    </row>
    <row r="58" spans="1:1" ht="17.25" x14ac:dyDescent="0.25">
      <c r="A58" s="134" t="s">
        <v>1097</v>
      </c>
    </row>
    <row r="59" spans="1:1" ht="17.25" x14ac:dyDescent="0.25">
      <c r="A59" s="133" t="s">
        <v>1098</v>
      </c>
    </row>
    <row r="60" spans="1:1" ht="34.5" x14ac:dyDescent="0.25">
      <c r="A60" s="134" t="s">
        <v>1099</v>
      </c>
    </row>
    <row r="61" spans="1:1" ht="17.25" x14ac:dyDescent="0.25">
      <c r="A61" s="136"/>
    </row>
    <row r="62" spans="1:1" ht="18.75" x14ac:dyDescent="0.25">
      <c r="A62" s="130" t="s">
        <v>1100</v>
      </c>
    </row>
    <row r="63" spans="1:1" ht="17.25" x14ac:dyDescent="0.25">
      <c r="A63" s="133" t="s">
        <v>1101</v>
      </c>
    </row>
    <row r="64" spans="1:1" ht="34.5" x14ac:dyDescent="0.25">
      <c r="A64" s="134" t="s">
        <v>1102</v>
      </c>
    </row>
    <row r="65" spans="1:1" ht="17.25" x14ac:dyDescent="0.25">
      <c r="A65" s="134" t="s">
        <v>1103</v>
      </c>
    </row>
    <row r="66" spans="1:1" ht="34.5" x14ac:dyDescent="0.25">
      <c r="A66" s="132" t="s">
        <v>1104</v>
      </c>
    </row>
    <row r="67" spans="1:1" ht="34.5" x14ac:dyDescent="0.25">
      <c r="A67" s="132" t="s">
        <v>1105</v>
      </c>
    </row>
    <row r="68" spans="1:1" ht="34.5" x14ac:dyDescent="0.25">
      <c r="A68" s="132" t="s">
        <v>1106</v>
      </c>
    </row>
    <row r="69" spans="1:1" ht="17.25" x14ac:dyDescent="0.25">
      <c r="A69" s="137" t="s">
        <v>1107</v>
      </c>
    </row>
    <row r="70" spans="1:1" ht="51.75" x14ac:dyDescent="0.25">
      <c r="A70" s="132" t="s">
        <v>1108</v>
      </c>
    </row>
    <row r="71" spans="1:1" ht="17.25" x14ac:dyDescent="0.25">
      <c r="A71" s="132" t="s">
        <v>1109</v>
      </c>
    </row>
    <row r="72" spans="1:1" ht="17.25" x14ac:dyDescent="0.25">
      <c r="A72" s="137" t="s">
        <v>1110</v>
      </c>
    </row>
    <row r="73" spans="1:1" ht="17.25" x14ac:dyDescent="0.25">
      <c r="A73" s="132" t="s">
        <v>1111</v>
      </c>
    </row>
    <row r="74" spans="1:1" ht="17.25" x14ac:dyDescent="0.25">
      <c r="A74" s="137" t="s">
        <v>1112</v>
      </c>
    </row>
    <row r="75" spans="1:1" ht="34.5" x14ac:dyDescent="0.25">
      <c r="A75" s="132" t="s">
        <v>1113</v>
      </c>
    </row>
    <row r="76" spans="1:1" ht="17.25" x14ac:dyDescent="0.25">
      <c r="A76" s="132" t="s">
        <v>1114</v>
      </c>
    </row>
    <row r="77" spans="1:1" ht="51.75" x14ac:dyDescent="0.25">
      <c r="A77" s="132" t="s">
        <v>1115</v>
      </c>
    </row>
    <row r="78" spans="1:1" ht="17.25" x14ac:dyDescent="0.25">
      <c r="A78" s="137" t="s">
        <v>1116</v>
      </c>
    </row>
    <row r="79" spans="1:1" ht="17.25" x14ac:dyDescent="0.3">
      <c r="A79" s="131" t="s">
        <v>1117</v>
      </c>
    </row>
    <row r="80" spans="1:1" ht="17.25" x14ac:dyDescent="0.25">
      <c r="A80" s="137" t="s">
        <v>1118</v>
      </c>
    </row>
    <row r="81" spans="1:1" ht="34.5" x14ac:dyDescent="0.25">
      <c r="A81" s="132" t="s">
        <v>1119</v>
      </c>
    </row>
    <row r="82" spans="1:1" ht="34.5" x14ac:dyDescent="0.25">
      <c r="A82" s="132" t="s">
        <v>1120</v>
      </c>
    </row>
    <row r="83" spans="1:1" ht="34.5" x14ac:dyDescent="0.25">
      <c r="A83" s="132" t="s">
        <v>1121</v>
      </c>
    </row>
    <row r="84" spans="1:1" ht="34.5" x14ac:dyDescent="0.25">
      <c r="A84" s="132" t="s">
        <v>1122</v>
      </c>
    </row>
    <row r="85" spans="1:1" ht="34.5" x14ac:dyDescent="0.25">
      <c r="A85" s="132" t="s">
        <v>1123</v>
      </c>
    </row>
    <row r="86" spans="1:1" ht="17.25" x14ac:dyDescent="0.25">
      <c r="A86" s="137" t="s">
        <v>1124</v>
      </c>
    </row>
    <row r="87" spans="1:1" ht="17.25" x14ac:dyDescent="0.25">
      <c r="A87" s="132" t="s">
        <v>1125</v>
      </c>
    </row>
    <row r="88" spans="1:1" ht="34.5" x14ac:dyDescent="0.25">
      <c r="A88" s="132" t="s">
        <v>1126</v>
      </c>
    </row>
    <row r="89" spans="1:1" ht="17.25" x14ac:dyDescent="0.25">
      <c r="A89" s="137" t="s">
        <v>1127</v>
      </c>
    </row>
    <row r="90" spans="1:1" ht="34.5" x14ac:dyDescent="0.25">
      <c r="A90" s="132" t="s">
        <v>1128</v>
      </c>
    </row>
    <row r="91" spans="1:1" ht="17.25" x14ac:dyDescent="0.25">
      <c r="A91" s="137" t="s">
        <v>1129</v>
      </c>
    </row>
    <row r="92" spans="1:1" ht="17.25" x14ac:dyDescent="0.3">
      <c r="A92" s="131" t="s">
        <v>1130</v>
      </c>
    </row>
    <row r="93" spans="1:1" ht="17.25" x14ac:dyDescent="0.25">
      <c r="A93" s="132" t="s">
        <v>1131</v>
      </c>
    </row>
    <row r="94" spans="1:1" ht="17.25" x14ac:dyDescent="0.25">
      <c r="A94" s="132"/>
    </row>
    <row r="95" spans="1:1" ht="18.75" x14ac:dyDescent="0.25">
      <c r="A95" s="130" t="s">
        <v>1132</v>
      </c>
    </row>
    <row r="96" spans="1:1" ht="34.5" x14ac:dyDescent="0.3">
      <c r="A96" s="131" t="s">
        <v>1133</v>
      </c>
    </row>
    <row r="97" spans="1:1" ht="17.25" x14ac:dyDescent="0.3">
      <c r="A97" s="131" t="s">
        <v>1134</v>
      </c>
    </row>
    <row r="98" spans="1:1" ht="17.25" x14ac:dyDescent="0.25">
      <c r="A98" s="137" t="s">
        <v>1135</v>
      </c>
    </row>
    <row r="99" spans="1:1" ht="17.25" x14ac:dyDescent="0.25">
      <c r="A99" s="129" t="s">
        <v>1136</v>
      </c>
    </row>
    <row r="100" spans="1:1" ht="17.25" x14ac:dyDescent="0.25">
      <c r="A100" s="132" t="s">
        <v>1137</v>
      </c>
    </row>
    <row r="101" spans="1:1" ht="17.25" x14ac:dyDescent="0.25">
      <c r="A101" s="132" t="s">
        <v>1138</v>
      </c>
    </row>
    <row r="102" spans="1:1" ht="17.25" x14ac:dyDescent="0.25">
      <c r="A102" s="132" t="s">
        <v>1139</v>
      </c>
    </row>
    <row r="103" spans="1:1" ht="17.25" x14ac:dyDescent="0.25">
      <c r="A103" s="132" t="s">
        <v>1140</v>
      </c>
    </row>
    <row r="104" spans="1:1" ht="34.5" x14ac:dyDescent="0.25">
      <c r="A104" s="132" t="s">
        <v>1141</v>
      </c>
    </row>
    <row r="105" spans="1:1" ht="17.25" x14ac:dyDescent="0.25">
      <c r="A105" s="129" t="s">
        <v>1142</v>
      </c>
    </row>
    <row r="106" spans="1:1" ht="17.25" x14ac:dyDescent="0.25">
      <c r="A106" s="132" t="s">
        <v>1143</v>
      </c>
    </row>
    <row r="107" spans="1:1" ht="17.25" x14ac:dyDescent="0.25">
      <c r="A107" s="132" t="s">
        <v>1144</v>
      </c>
    </row>
    <row r="108" spans="1:1" ht="17.25" x14ac:dyDescent="0.25">
      <c r="A108" s="132" t="s">
        <v>1145</v>
      </c>
    </row>
    <row r="109" spans="1:1" ht="17.25" x14ac:dyDescent="0.25">
      <c r="A109" s="132" t="s">
        <v>1146</v>
      </c>
    </row>
    <row r="110" spans="1:1" ht="17.25" x14ac:dyDescent="0.25">
      <c r="A110" s="132" t="s">
        <v>1147</v>
      </c>
    </row>
    <row r="111" spans="1:1" ht="17.25" x14ac:dyDescent="0.25">
      <c r="A111" s="132" t="s">
        <v>1148</v>
      </c>
    </row>
    <row r="112" spans="1:1" ht="17.25" x14ac:dyDescent="0.25">
      <c r="A112" s="137" t="s">
        <v>1149</v>
      </c>
    </row>
    <row r="113" spans="1:1" ht="17.25" x14ac:dyDescent="0.25">
      <c r="A113" s="132" t="s">
        <v>1150</v>
      </c>
    </row>
    <row r="114" spans="1:1" ht="17.25" x14ac:dyDescent="0.25">
      <c r="A114" s="129" t="s">
        <v>1151</v>
      </c>
    </row>
    <row r="115" spans="1:1" ht="17.25" x14ac:dyDescent="0.25">
      <c r="A115" s="132" t="s">
        <v>1152</v>
      </c>
    </row>
    <row r="116" spans="1:1" ht="17.25" x14ac:dyDescent="0.25">
      <c r="A116" s="132" t="s">
        <v>1153</v>
      </c>
    </row>
    <row r="117" spans="1:1" ht="17.25" x14ac:dyDescent="0.25">
      <c r="A117" s="129" t="s">
        <v>1154</v>
      </c>
    </row>
    <row r="118" spans="1:1" ht="17.25" x14ac:dyDescent="0.25">
      <c r="A118" s="132" t="s">
        <v>1155</v>
      </c>
    </row>
    <row r="119" spans="1:1" ht="17.25" x14ac:dyDescent="0.25">
      <c r="A119" s="132" t="s">
        <v>1156</v>
      </c>
    </row>
    <row r="120" spans="1:1" ht="17.25" x14ac:dyDescent="0.25">
      <c r="A120" s="132" t="s">
        <v>1157</v>
      </c>
    </row>
    <row r="121" spans="1:1" ht="17.25" x14ac:dyDescent="0.25">
      <c r="A121" s="137" t="s">
        <v>1158</v>
      </c>
    </row>
    <row r="122" spans="1:1" ht="17.25" x14ac:dyDescent="0.25">
      <c r="A122" s="129" t="s">
        <v>1159</v>
      </c>
    </row>
    <row r="123" spans="1:1" ht="17.25" x14ac:dyDescent="0.25">
      <c r="A123" s="129" t="s">
        <v>1160</v>
      </c>
    </row>
    <row r="124" spans="1:1" ht="17.25" x14ac:dyDescent="0.25">
      <c r="A124" s="132" t="s">
        <v>1161</v>
      </c>
    </row>
    <row r="125" spans="1:1" ht="17.25" x14ac:dyDescent="0.25">
      <c r="A125" s="132" t="s">
        <v>1162</v>
      </c>
    </row>
    <row r="126" spans="1:1" ht="17.25" x14ac:dyDescent="0.25">
      <c r="A126" s="132" t="s">
        <v>1163</v>
      </c>
    </row>
    <row r="127" spans="1:1" ht="17.25" x14ac:dyDescent="0.25">
      <c r="A127" s="132" t="s">
        <v>1164</v>
      </c>
    </row>
    <row r="128" spans="1:1" ht="17.25" x14ac:dyDescent="0.25">
      <c r="A128" s="132" t="s">
        <v>1165</v>
      </c>
    </row>
    <row r="129" spans="1:1" ht="17.25" x14ac:dyDescent="0.25">
      <c r="A129" s="137" t="s">
        <v>1166</v>
      </c>
    </row>
    <row r="130" spans="1:1" ht="34.5" x14ac:dyDescent="0.25">
      <c r="A130" s="132" t="s">
        <v>1167</v>
      </c>
    </row>
    <row r="131" spans="1:1" ht="69" x14ac:dyDescent="0.25">
      <c r="A131" s="132" t="s">
        <v>1168</v>
      </c>
    </row>
    <row r="132" spans="1:1" ht="34.5" x14ac:dyDescent="0.25">
      <c r="A132" s="132" t="s">
        <v>1169</v>
      </c>
    </row>
    <row r="133" spans="1:1" ht="17.25" x14ac:dyDescent="0.25">
      <c r="A133" s="137" t="s">
        <v>1170</v>
      </c>
    </row>
    <row r="134" spans="1:1" ht="34.5" x14ac:dyDescent="0.25">
      <c r="A134" s="129" t="s">
        <v>1171</v>
      </c>
    </row>
    <row r="135" spans="1:1" ht="17.25" x14ac:dyDescent="0.25">
      <c r="A135" s="129"/>
    </row>
    <row r="136" spans="1:1" ht="18.75" x14ac:dyDescent="0.25">
      <c r="A136" s="130" t="s">
        <v>1172</v>
      </c>
    </row>
    <row r="137" spans="1:1" ht="17.25" x14ac:dyDescent="0.25">
      <c r="A137" s="132" t="s">
        <v>1173</v>
      </c>
    </row>
    <row r="138" spans="1:1" ht="34.5" x14ac:dyDescent="0.25">
      <c r="A138" s="134" t="s">
        <v>1174</v>
      </c>
    </row>
    <row r="139" spans="1:1" ht="34.5" x14ac:dyDescent="0.25">
      <c r="A139" s="134" t="s">
        <v>1175</v>
      </c>
    </row>
    <row r="140" spans="1:1" ht="17.25" x14ac:dyDescent="0.25">
      <c r="A140" s="133" t="s">
        <v>1176</v>
      </c>
    </row>
    <row r="141" spans="1:1" ht="17.25" x14ac:dyDescent="0.25">
      <c r="A141" s="138" t="s">
        <v>1177</v>
      </c>
    </row>
    <row r="142" spans="1:1" ht="34.5" x14ac:dyDescent="0.3">
      <c r="A142" s="135" t="s">
        <v>1178</v>
      </c>
    </row>
    <row r="143" spans="1:1" ht="17.25" x14ac:dyDescent="0.25">
      <c r="A143" s="134" t="s">
        <v>1179</v>
      </c>
    </row>
    <row r="144" spans="1:1" ht="17.25" x14ac:dyDescent="0.25">
      <c r="A144" s="134" t="s">
        <v>1180</v>
      </c>
    </row>
    <row r="145" spans="1:1" ht="17.25" x14ac:dyDescent="0.25">
      <c r="A145" s="138" t="s">
        <v>1181</v>
      </c>
    </row>
    <row r="146" spans="1:1" ht="17.25" x14ac:dyDescent="0.25">
      <c r="A146" s="133" t="s">
        <v>1182</v>
      </c>
    </row>
    <row r="147" spans="1:1" ht="17.25" x14ac:dyDescent="0.25">
      <c r="A147" s="138" t="s">
        <v>1183</v>
      </c>
    </row>
    <row r="148" spans="1:1" ht="17.25" x14ac:dyDescent="0.25">
      <c r="A148" s="134" t="s">
        <v>1184</v>
      </c>
    </row>
    <row r="149" spans="1:1" ht="17.25" x14ac:dyDescent="0.25">
      <c r="A149" s="134" t="s">
        <v>1185</v>
      </c>
    </row>
    <row r="150" spans="1:1" ht="17.25" x14ac:dyDescent="0.25">
      <c r="A150" s="134" t="s">
        <v>1186</v>
      </c>
    </row>
    <row r="151" spans="1:1" ht="34.5" x14ac:dyDescent="0.25">
      <c r="A151" s="138" t="s">
        <v>1187</v>
      </c>
    </row>
    <row r="152" spans="1:1" ht="17.25" x14ac:dyDescent="0.25">
      <c r="A152" s="133" t="s">
        <v>1188</v>
      </c>
    </row>
    <row r="153" spans="1:1" ht="17.25" x14ac:dyDescent="0.25">
      <c r="A153" s="134" t="s">
        <v>1189</v>
      </c>
    </row>
    <row r="154" spans="1:1" ht="17.25" x14ac:dyDescent="0.25">
      <c r="A154" s="134" t="s">
        <v>1190</v>
      </c>
    </row>
    <row r="155" spans="1:1" ht="17.25" x14ac:dyDescent="0.25">
      <c r="A155" s="134" t="s">
        <v>1191</v>
      </c>
    </row>
    <row r="156" spans="1:1" ht="17.25" x14ac:dyDescent="0.25">
      <c r="A156" s="134" t="s">
        <v>1192</v>
      </c>
    </row>
    <row r="157" spans="1:1" ht="34.5" x14ac:dyDescent="0.25">
      <c r="A157" s="134" t="s">
        <v>1193</v>
      </c>
    </row>
    <row r="158" spans="1:1" ht="34.5" x14ac:dyDescent="0.25">
      <c r="A158" s="134" t="s">
        <v>1194</v>
      </c>
    </row>
    <row r="159" spans="1:1" ht="17.25" x14ac:dyDescent="0.25">
      <c r="A159" s="133" t="s">
        <v>1195</v>
      </c>
    </row>
    <row r="160" spans="1:1" ht="34.5" x14ac:dyDescent="0.25">
      <c r="A160" s="134" t="s">
        <v>1196</v>
      </c>
    </row>
    <row r="161" spans="1:1" ht="34.5" x14ac:dyDescent="0.25">
      <c r="A161" s="134" t="s">
        <v>1197</v>
      </c>
    </row>
    <row r="162" spans="1:1" ht="17.25" x14ac:dyDescent="0.25">
      <c r="A162" s="134" t="s">
        <v>1198</v>
      </c>
    </row>
    <row r="163" spans="1:1" ht="17.25" x14ac:dyDescent="0.25">
      <c r="A163" s="133" t="s">
        <v>1199</v>
      </c>
    </row>
    <row r="164" spans="1:1" ht="34.5" x14ac:dyDescent="0.3">
      <c r="A164" s="140" t="s">
        <v>1214</v>
      </c>
    </row>
    <row r="165" spans="1:1" ht="34.5" x14ac:dyDescent="0.25">
      <c r="A165" s="134" t="s">
        <v>1200</v>
      </c>
    </row>
    <row r="166" spans="1:1" ht="17.25" x14ac:dyDescent="0.25">
      <c r="A166" s="133" t="s">
        <v>1201</v>
      </c>
    </row>
    <row r="167" spans="1:1" ht="17.25" x14ac:dyDescent="0.25">
      <c r="A167" s="134" t="s">
        <v>1202</v>
      </c>
    </row>
    <row r="168" spans="1:1" ht="17.25" x14ac:dyDescent="0.25">
      <c r="A168" s="133" t="s">
        <v>1203</v>
      </c>
    </row>
    <row r="169" spans="1:1" ht="17.25" x14ac:dyDescent="0.3">
      <c r="A169" s="135" t="s">
        <v>1204</v>
      </c>
    </row>
    <row r="170" spans="1:1" ht="17.25" x14ac:dyDescent="0.3">
      <c r="A170" s="135"/>
    </row>
    <row r="171" spans="1:1" ht="17.25" x14ac:dyDescent="0.3">
      <c r="A171" s="135"/>
    </row>
    <row r="172" spans="1:1" ht="17.25" x14ac:dyDescent="0.3">
      <c r="A172" s="135"/>
    </row>
    <row r="173" spans="1:1" ht="17.25" x14ac:dyDescent="0.3">
      <c r="A173" s="135"/>
    </row>
    <row r="174" spans="1:1" ht="17.25" x14ac:dyDescent="0.3">
      <c r="A174" s="13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AO108"/>
  <sheetViews>
    <sheetView topLeftCell="A28" zoomScale="80" zoomScaleNormal="80" workbookViewId="0">
      <selection activeCell="A80" sqref="A80"/>
    </sheetView>
  </sheetViews>
  <sheetFormatPr defaultColWidth="9.140625" defaultRowHeight="12.75" x14ac:dyDescent="0.2"/>
  <cols>
    <col min="1" max="1" width="87.5703125" style="165" customWidth="1"/>
    <col min="2" max="2" width="0.28515625" style="165" customWidth="1"/>
    <col min="3" max="14" width="14.42578125" style="165" hidden="1" customWidth="1"/>
    <col min="15" max="16" width="12.7109375" style="165" hidden="1" customWidth="1"/>
    <col min="17" max="38" width="23" style="165" hidden="1" customWidth="1"/>
    <col min="39" max="40" width="23" style="165" customWidth="1"/>
    <col min="41" max="41" width="22.140625" style="165" bestFit="1" customWidth="1"/>
    <col min="42" max="16384" width="9.140625" style="165"/>
  </cols>
  <sheetData>
    <row r="1" spans="1:41" ht="13.5" thickBot="1" x14ac:dyDescent="0.25">
      <c r="A1" s="164" t="s">
        <v>1398</v>
      </c>
      <c r="AH1" s="166"/>
      <c r="AI1" s="166"/>
      <c r="AJ1" s="166"/>
      <c r="AK1" s="166"/>
      <c r="AL1" s="166"/>
      <c r="AM1" s="166"/>
      <c r="AN1" s="166"/>
      <c r="AO1" s="166"/>
    </row>
    <row r="2" spans="1:41" x14ac:dyDescent="0.2">
      <c r="A2" s="167" t="s">
        <v>1399</v>
      </c>
      <c r="B2" s="168">
        <v>39448</v>
      </c>
      <c r="C2" s="169">
        <v>39508</v>
      </c>
      <c r="D2" s="169">
        <v>39600</v>
      </c>
      <c r="E2" s="169">
        <v>39692</v>
      </c>
      <c r="F2" s="169">
        <v>39783</v>
      </c>
      <c r="G2" s="169">
        <v>39873</v>
      </c>
      <c r="H2" s="169">
        <v>39965</v>
      </c>
      <c r="I2" s="169">
        <v>40057</v>
      </c>
      <c r="J2" s="169">
        <v>40148</v>
      </c>
      <c r="K2" s="169">
        <v>40238</v>
      </c>
      <c r="L2" s="169">
        <v>40359</v>
      </c>
      <c r="M2" s="169">
        <v>40422</v>
      </c>
      <c r="N2" s="169">
        <v>40513</v>
      </c>
      <c r="O2" s="169">
        <v>40603</v>
      </c>
      <c r="P2" s="170">
        <v>40695</v>
      </c>
      <c r="Q2" s="171">
        <v>40787</v>
      </c>
      <c r="R2" s="172">
        <v>40878</v>
      </c>
      <c r="S2" s="172">
        <v>40969</v>
      </c>
      <c r="T2" s="173">
        <v>41061</v>
      </c>
      <c r="U2" s="173">
        <v>41153</v>
      </c>
      <c r="V2" s="173">
        <v>41244</v>
      </c>
      <c r="W2" s="173">
        <v>41334</v>
      </c>
      <c r="X2" s="173">
        <v>41426</v>
      </c>
      <c r="Y2" s="173">
        <v>41518</v>
      </c>
      <c r="Z2" s="173">
        <v>41609</v>
      </c>
      <c r="AA2" s="173">
        <v>41699</v>
      </c>
      <c r="AB2" s="173">
        <v>41791</v>
      </c>
      <c r="AC2" s="173">
        <v>41883</v>
      </c>
      <c r="AD2" s="173">
        <v>41974</v>
      </c>
      <c r="AE2" s="166">
        <v>42094</v>
      </c>
      <c r="AF2" s="166">
        <v>42185</v>
      </c>
      <c r="AG2" s="166">
        <v>42277</v>
      </c>
      <c r="AH2" s="166">
        <v>42369</v>
      </c>
      <c r="AI2" s="166">
        <v>42460</v>
      </c>
      <c r="AJ2" s="166">
        <v>42551</v>
      </c>
      <c r="AK2" s="166">
        <v>42643</v>
      </c>
      <c r="AL2" s="166">
        <v>42735</v>
      </c>
      <c r="AM2" s="166">
        <v>42825</v>
      </c>
      <c r="AN2" s="166">
        <v>42916</v>
      </c>
      <c r="AO2" s="166">
        <v>43008</v>
      </c>
    </row>
    <row r="3" spans="1:41" x14ac:dyDescent="0.2">
      <c r="A3" s="174"/>
      <c r="B3" s="175"/>
      <c r="C3" s="176"/>
      <c r="D3" s="176"/>
      <c r="E3" s="176"/>
      <c r="F3" s="176"/>
      <c r="G3" s="176"/>
      <c r="H3" s="176"/>
      <c r="I3" s="176"/>
      <c r="J3" s="176"/>
      <c r="K3" s="176"/>
      <c r="L3" s="176"/>
      <c r="M3" s="176"/>
      <c r="N3" s="176"/>
      <c r="O3" s="176"/>
      <c r="P3" s="177"/>
      <c r="Q3" s="178"/>
      <c r="R3" s="179"/>
      <c r="S3" s="179"/>
      <c r="T3" s="180"/>
      <c r="U3" s="180"/>
      <c r="V3" s="180"/>
      <c r="W3" s="180"/>
      <c r="X3" s="180"/>
      <c r="Y3" s="180"/>
      <c r="Z3" s="180"/>
      <c r="AA3" s="180"/>
      <c r="AB3" s="180"/>
      <c r="AC3" s="180"/>
      <c r="AD3" s="180"/>
      <c r="AE3" s="181"/>
      <c r="AF3" s="181"/>
      <c r="AG3" s="181"/>
      <c r="AH3" s="181"/>
      <c r="AI3" s="181"/>
      <c r="AJ3" s="181"/>
      <c r="AK3" s="181"/>
      <c r="AL3" s="181"/>
      <c r="AM3" s="181"/>
      <c r="AN3" s="181"/>
      <c r="AO3" s="181"/>
    </row>
    <row r="4" spans="1:41" s="189" customFormat="1" ht="17.25" x14ac:dyDescent="0.25">
      <c r="A4" s="182" t="s">
        <v>1400</v>
      </c>
      <c r="B4" s="183">
        <v>21.134855177999999</v>
      </c>
      <c r="C4" s="184">
        <v>19.777263531999999</v>
      </c>
      <c r="D4" s="184">
        <v>18.701401840999999</v>
      </c>
      <c r="E4" s="184">
        <v>20.154252686</v>
      </c>
      <c r="F4" s="184">
        <v>19.480019152000001</v>
      </c>
      <c r="G4" s="184">
        <v>20.826416578</v>
      </c>
      <c r="H4" s="184">
        <v>19.695928811000002</v>
      </c>
      <c r="I4" s="184">
        <v>18.730346487999999</v>
      </c>
      <c r="J4" s="184">
        <v>18.075512544999999</v>
      </c>
      <c r="K4" s="184">
        <v>17.480650658999998</v>
      </c>
      <c r="L4" s="184">
        <v>16.480141097000001</v>
      </c>
      <c r="M4" s="184">
        <v>17.57955411</v>
      </c>
      <c r="N4" s="184">
        <v>17.184357533</v>
      </c>
      <c r="O4" s="184">
        <v>25.392490622</v>
      </c>
      <c r="P4" s="185">
        <v>25.257867543</v>
      </c>
      <c r="Q4" s="186">
        <v>25.111153499</v>
      </c>
      <c r="R4" s="184">
        <v>22.065291226999999</v>
      </c>
      <c r="S4" s="184">
        <v>20.814705935999999</v>
      </c>
      <c r="T4" s="185">
        <v>20.379239315</v>
      </c>
      <c r="U4" s="185">
        <v>20.098259416000001</v>
      </c>
      <c r="V4" s="185">
        <v>20.144057888999999</v>
      </c>
      <c r="W4" s="185">
        <v>19.376157898999999</v>
      </c>
      <c r="X4" s="185">
        <v>19.365572958000001</v>
      </c>
      <c r="Y4" s="185">
        <v>19.688309220000001</v>
      </c>
      <c r="Z4" s="185">
        <v>20.01283776</v>
      </c>
      <c r="AA4" s="185">
        <v>19.969768842000001</v>
      </c>
      <c r="AB4" s="185">
        <v>20.033698645000001</v>
      </c>
      <c r="AC4" s="185">
        <v>20.985243369999999</v>
      </c>
      <c r="AD4" s="185">
        <v>21.854560040999999</v>
      </c>
      <c r="AE4" s="187">
        <v>21.373683314000001</v>
      </c>
      <c r="AF4" s="187">
        <v>21.486241429</v>
      </c>
      <c r="AG4" s="187">
        <v>21.981060744000001</v>
      </c>
      <c r="AH4" s="187">
        <v>22.294225254000001</v>
      </c>
      <c r="AI4" s="187">
        <v>22.125017007</v>
      </c>
      <c r="AJ4" s="187">
        <v>21.748476995000001</v>
      </c>
      <c r="AK4" s="188">
        <v>20.951020120999999</v>
      </c>
      <c r="AL4" s="188">
        <v>21.285631392999999</v>
      </c>
      <c r="AM4" s="188">
        <v>21.120272396000001</v>
      </c>
      <c r="AN4" s="188">
        <v>21.206684964000001</v>
      </c>
      <c r="AO4" s="188">
        <v>22.12305155</v>
      </c>
    </row>
    <row r="5" spans="1:41" s="189" customFormat="1" x14ac:dyDescent="0.2">
      <c r="A5" s="190" t="s">
        <v>1401</v>
      </c>
      <c r="B5" s="191">
        <v>63650</v>
      </c>
      <c r="C5" s="192">
        <v>61851</v>
      </c>
      <c r="D5" s="192">
        <v>60952</v>
      </c>
      <c r="E5" s="192">
        <v>66026</v>
      </c>
      <c r="F5" s="192">
        <v>68312</v>
      </c>
      <c r="G5" s="192">
        <v>73759</v>
      </c>
      <c r="H5" s="192">
        <v>73335</v>
      </c>
      <c r="I5" s="192">
        <v>72880</v>
      </c>
      <c r="J5" s="192">
        <v>72504</v>
      </c>
      <c r="K5" s="192">
        <v>72256</v>
      </c>
      <c r="L5" s="192">
        <v>71717</v>
      </c>
      <c r="M5" s="192">
        <v>76685</v>
      </c>
      <c r="N5" s="192">
        <v>76092</v>
      </c>
      <c r="O5" s="192">
        <v>111847</v>
      </c>
      <c r="P5" s="193">
        <v>110976</v>
      </c>
      <c r="Q5" s="194">
        <v>110246</v>
      </c>
      <c r="R5" s="192">
        <v>109375</v>
      </c>
      <c r="S5" s="192">
        <v>108589</v>
      </c>
      <c r="T5" s="193">
        <v>107707</v>
      </c>
      <c r="U5" s="193">
        <v>106810</v>
      </c>
      <c r="V5" s="193">
        <v>105888</v>
      </c>
      <c r="W5" s="193">
        <v>104670</v>
      </c>
      <c r="X5" s="193">
        <v>103798</v>
      </c>
      <c r="Y5" s="193">
        <v>103030</v>
      </c>
      <c r="Z5" s="193">
        <v>101054</v>
      </c>
      <c r="AA5" s="193">
        <v>100625</v>
      </c>
      <c r="AB5" s="193">
        <v>99288</v>
      </c>
      <c r="AC5" s="193">
        <v>97882</v>
      </c>
      <c r="AD5" s="193">
        <v>96793</v>
      </c>
      <c r="AE5" s="195">
        <v>95294</v>
      </c>
      <c r="AF5" s="195">
        <v>94178</v>
      </c>
      <c r="AG5" s="195">
        <v>92899</v>
      </c>
      <c r="AH5" s="195">
        <v>91678</v>
      </c>
      <c r="AI5" s="195">
        <v>90202</v>
      </c>
      <c r="AJ5" s="195">
        <v>88228</v>
      </c>
      <c r="AK5" s="196">
        <v>86905</v>
      </c>
      <c r="AL5" s="196">
        <v>85534</v>
      </c>
      <c r="AM5" s="196">
        <v>84165</v>
      </c>
      <c r="AN5" s="196">
        <v>82807</v>
      </c>
      <c r="AO5" s="196">
        <v>75966</v>
      </c>
    </row>
    <row r="6" spans="1:41" s="189" customFormat="1" x14ac:dyDescent="0.2">
      <c r="A6" s="190" t="s">
        <v>1402</v>
      </c>
      <c r="B6" s="191">
        <v>55052</v>
      </c>
      <c r="C6" s="192">
        <v>53452</v>
      </c>
      <c r="D6" s="192">
        <v>52579</v>
      </c>
      <c r="E6" s="192">
        <v>56971</v>
      </c>
      <c r="F6" s="192">
        <v>58961</v>
      </c>
      <c r="G6" s="192">
        <v>64068</v>
      </c>
      <c r="H6" s="192">
        <v>63707</v>
      </c>
      <c r="I6" s="192">
        <v>63230</v>
      </c>
      <c r="J6" s="192">
        <v>62844</v>
      </c>
      <c r="K6" s="192">
        <v>62532</v>
      </c>
      <c r="L6" s="192">
        <v>62104</v>
      </c>
      <c r="M6" s="192">
        <v>66952</v>
      </c>
      <c r="N6" s="192">
        <v>66436</v>
      </c>
      <c r="O6" s="192">
        <v>94235</v>
      </c>
      <c r="P6" s="193">
        <v>93597</v>
      </c>
      <c r="Q6" s="194">
        <v>93117</v>
      </c>
      <c r="R6" s="192">
        <v>92550</v>
      </c>
      <c r="S6" s="192">
        <v>92042</v>
      </c>
      <c r="T6" s="193">
        <v>91490</v>
      </c>
      <c r="U6" s="193">
        <v>90795</v>
      </c>
      <c r="V6" s="193">
        <v>90022</v>
      </c>
      <c r="W6" s="193">
        <v>89162</v>
      </c>
      <c r="X6" s="193">
        <v>88531</v>
      </c>
      <c r="Y6" s="193">
        <v>87855</v>
      </c>
      <c r="Z6" s="193">
        <v>86795</v>
      </c>
      <c r="AA6" s="193">
        <v>86381</v>
      </c>
      <c r="AB6" s="193">
        <v>85433</v>
      </c>
      <c r="AC6" s="193">
        <v>84303</v>
      </c>
      <c r="AD6" s="193">
        <v>83383</v>
      </c>
      <c r="AE6" s="195">
        <v>82175</v>
      </c>
      <c r="AF6" s="195">
        <v>81244</v>
      </c>
      <c r="AG6" s="195">
        <v>80223</v>
      </c>
      <c r="AH6" s="195">
        <v>79190</v>
      </c>
      <c r="AI6" s="195">
        <v>78064</v>
      </c>
      <c r="AJ6" s="195">
        <v>76436</v>
      </c>
      <c r="AK6" s="196">
        <v>75339</v>
      </c>
      <c r="AL6" s="196">
        <v>74210</v>
      </c>
      <c r="AM6" s="196">
        <v>73098</v>
      </c>
      <c r="AN6" s="196">
        <v>72004</v>
      </c>
      <c r="AO6" s="196">
        <v>66516</v>
      </c>
    </row>
    <row r="7" spans="1:41" s="189" customFormat="1" x14ac:dyDescent="0.2">
      <c r="A7" s="190" t="s">
        <v>1403</v>
      </c>
      <c r="B7" s="183">
        <v>9.5252703184199596</v>
      </c>
      <c r="C7" s="184">
        <v>9.1146966952600756</v>
      </c>
      <c r="D7" s="184">
        <v>8.8771335021999622</v>
      </c>
      <c r="E7" s="184">
        <v>9.4718647427899079</v>
      </c>
      <c r="F7" s="184">
        <v>9.9684496547599366</v>
      </c>
      <c r="G7" s="184">
        <v>11.483483654819981</v>
      </c>
      <c r="H7" s="184">
        <v>11.346810537069951</v>
      </c>
      <c r="I7" s="184">
        <v>11.1916029154699</v>
      </c>
      <c r="J7" s="184">
        <v>11.03933359394</v>
      </c>
      <c r="K7" s="184">
        <v>10.903123065349991</v>
      </c>
      <c r="L7" s="184">
        <v>10.729655996719954</v>
      </c>
      <c r="M7" s="184">
        <v>11.882664030760077</v>
      </c>
      <c r="N7" s="184">
        <v>11.708212085039978</v>
      </c>
      <c r="O7" s="184">
        <v>15.972359256440201</v>
      </c>
      <c r="P7" s="185">
        <v>15.751754016700051</v>
      </c>
      <c r="Q7" s="186">
        <v>15.444731952379957</v>
      </c>
      <c r="R7" s="184">
        <v>15.255530146990065</v>
      </c>
      <c r="S7" s="184">
        <v>14.986665889690013</v>
      </c>
      <c r="T7" s="185">
        <v>14.757670367519948</v>
      </c>
      <c r="U7" s="185">
        <v>14.541753500280112</v>
      </c>
      <c r="V7" s="185">
        <v>14.264161826680009</v>
      </c>
      <c r="W7" s="185">
        <v>14.059720887349972</v>
      </c>
      <c r="X7" s="185">
        <v>13.788027262969987</v>
      </c>
      <c r="Y7" s="185">
        <v>13.532355735559943</v>
      </c>
      <c r="Z7" s="185">
        <v>13.287556956330064</v>
      </c>
      <c r="AA7" s="185">
        <v>13.068785079750038</v>
      </c>
      <c r="AB7" s="185">
        <v>12.828751265830238</v>
      </c>
      <c r="AC7" s="185">
        <v>12.54292577655993</v>
      </c>
      <c r="AD7" s="185">
        <v>12.291926537519918</v>
      </c>
      <c r="AE7" s="197">
        <v>11.978504867270004</v>
      </c>
      <c r="AF7" s="197">
        <v>11.735911471569997</v>
      </c>
      <c r="AG7" s="197">
        <v>11.468216009689831</v>
      </c>
      <c r="AH7" s="197">
        <v>11.203390020159814</v>
      </c>
      <c r="AI7" s="197">
        <v>10.946818407570055</v>
      </c>
      <c r="AJ7" s="197">
        <v>10.678516157980059</v>
      </c>
      <c r="AK7" s="198">
        <v>10.419092894089983</v>
      </c>
      <c r="AL7" s="198">
        <v>10.166223552350184</v>
      </c>
      <c r="AM7" s="198">
        <v>9.9199356486199139</v>
      </c>
      <c r="AN7" s="198">
        <v>9.6743093087400318</v>
      </c>
      <c r="AO7" s="198">
        <v>9.4421472945800726</v>
      </c>
    </row>
    <row r="8" spans="1:41" s="189" customFormat="1" x14ac:dyDescent="0.2">
      <c r="A8" s="190" t="s">
        <v>1404</v>
      </c>
      <c r="B8" s="199">
        <v>149650.75127132694</v>
      </c>
      <c r="C8" s="200">
        <v>147365.38932693208</v>
      </c>
      <c r="D8" s="200">
        <v>145641.38177910427</v>
      </c>
      <c r="E8" s="200">
        <v>143456.58896177122</v>
      </c>
      <c r="F8" s="200">
        <v>145925.30821466123</v>
      </c>
      <c r="G8" s="200">
        <v>155689.25358017301</v>
      </c>
      <c r="H8" s="200">
        <v>154725.71810281515</v>
      </c>
      <c r="I8" s="200">
        <v>153562.0597622105</v>
      </c>
      <c r="J8" s="200">
        <v>152258</v>
      </c>
      <c r="K8" s="200">
        <v>150895.74658644252</v>
      </c>
      <c r="L8" s="200">
        <v>149611.05451594398</v>
      </c>
      <c r="M8" s="200">
        <v>154954.21569746465</v>
      </c>
      <c r="N8" s="200">
        <v>153869.15950480968</v>
      </c>
      <c r="O8" s="200">
        <v>142805.43292569494</v>
      </c>
      <c r="P8" s="201">
        <v>141938.38322430121</v>
      </c>
      <c r="Q8" s="202">
        <v>140093.35442900384</v>
      </c>
      <c r="R8" s="200">
        <v>139479.1327724806</v>
      </c>
      <c r="S8" s="200">
        <v>138012.74428984532</v>
      </c>
      <c r="T8" s="201">
        <v>137016.81754686276</v>
      </c>
      <c r="U8" s="201">
        <v>136145.99288718391</v>
      </c>
      <c r="V8" s="201">
        <v>134709.89939067705</v>
      </c>
      <c r="W8" s="201">
        <v>134324.26566685748</v>
      </c>
      <c r="X8" s="201">
        <v>132835.19203616626</v>
      </c>
      <c r="Y8" s="201">
        <v>131343.83903290247</v>
      </c>
      <c r="Z8" s="201">
        <v>131489.66845775591</v>
      </c>
      <c r="AA8" s="201">
        <v>129876.12501614945</v>
      </c>
      <c r="AB8" s="201">
        <v>129207.46984358874</v>
      </c>
      <c r="AC8" s="201">
        <v>128143.33357062512</v>
      </c>
      <c r="AD8" s="201">
        <v>126991.89546268758</v>
      </c>
      <c r="AE8" s="203">
        <v>125700.51490408635</v>
      </c>
      <c r="AF8" s="203">
        <v>124614.15056138374</v>
      </c>
      <c r="AG8" s="203">
        <v>123448.21806144125</v>
      </c>
      <c r="AH8" s="203">
        <v>122203.69139989762</v>
      </c>
      <c r="AI8" s="203">
        <v>121358.93225837626</v>
      </c>
      <c r="AJ8" s="203">
        <v>121033.18853402615</v>
      </c>
      <c r="AK8" s="204">
        <v>119890.60346458758</v>
      </c>
      <c r="AL8" s="204">
        <v>118855.93509423368</v>
      </c>
      <c r="AM8" s="204">
        <v>117862.95548767199</v>
      </c>
      <c r="AN8" s="204">
        <v>116829.60750588757</v>
      </c>
      <c r="AO8" s="204">
        <v>124294.38557486339</v>
      </c>
    </row>
    <row r="9" spans="1:41" s="189" customFormat="1" ht="5.0999999999999996" customHeight="1" x14ac:dyDescent="0.2">
      <c r="A9" s="190"/>
      <c r="B9" s="199"/>
      <c r="C9" s="200"/>
      <c r="D9" s="200"/>
      <c r="E9" s="200"/>
      <c r="F9" s="200"/>
      <c r="G9" s="200"/>
      <c r="H9" s="200"/>
      <c r="I9" s="200"/>
      <c r="J9" s="200"/>
      <c r="K9" s="200"/>
      <c r="L9" s="200"/>
      <c r="M9" s="200"/>
      <c r="N9" s="200"/>
      <c r="O9" s="200"/>
      <c r="P9" s="201"/>
      <c r="Q9" s="202"/>
      <c r="R9" s="200"/>
      <c r="S9" s="200"/>
      <c r="T9" s="201"/>
      <c r="U9" s="201"/>
      <c r="V9" s="201"/>
      <c r="W9" s="201"/>
      <c r="X9" s="201"/>
      <c r="Y9" s="201"/>
      <c r="Z9" s="201"/>
      <c r="AA9" s="201"/>
      <c r="AB9" s="201"/>
      <c r="AC9" s="201"/>
      <c r="AD9" s="201"/>
      <c r="AE9" s="203"/>
      <c r="AF9" s="203"/>
      <c r="AG9" s="203"/>
      <c r="AH9" s="203"/>
      <c r="AI9" s="203"/>
      <c r="AJ9" s="203"/>
      <c r="AK9" s="204"/>
      <c r="AL9" s="204"/>
      <c r="AM9" s="204"/>
      <c r="AN9" s="204"/>
      <c r="AO9" s="204"/>
    </row>
    <row r="10" spans="1:41" s="189" customFormat="1" ht="15" x14ac:dyDescent="0.25">
      <c r="A10" s="182" t="s">
        <v>1405</v>
      </c>
      <c r="B10" s="252">
        <v>0.71219611556342732</v>
      </c>
      <c r="C10" s="249">
        <v>0.69719616708355869</v>
      </c>
      <c r="D10" s="249">
        <v>0.68638758763974739</v>
      </c>
      <c r="E10" s="249">
        <v>0.67324725757327064</v>
      </c>
      <c r="F10" s="249">
        <v>0.67212545350139796</v>
      </c>
      <c r="G10" s="249">
        <v>0.69696361273071616</v>
      </c>
      <c r="H10" s="249">
        <v>0.69531010861732034</v>
      </c>
      <c r="I10" s="249">
        <v>0.69228644835277164</v>
      </c>
      <c r="J10" s="249">
        <v>0.68899999999999995</v>
      </c>
      <c r="K10" s="249">
        <v>0.69030073538009951</v>
      </c>
      <c r="L10" s="249">
        <v>0.68172487863553832</v>
      </c>
      <c r="M10" s="249">
        <v>0.69329906620115445</v>
      </c>
      <c r="N10" s="249">
        <v>0.69148526786931186</v>
      </c>
      <c r="O10" s="249">
        <v>0.64875073337877953</v>
      </c>
      <c r="P10" s="250">
        <v>0.64532610549745117</v>
      </c>
      <c r="Q10" s="251">
        <v>0.64068853192100728</v>
      </c>
      <c r="R10" s="249">
        <v>0.63901336934186714</v>
      </c>
      <c r="S10" s="249">
        <v>0.63524393688359815</v>
      </c>
      <c r="T10" s="250">
        <v>0.63272689848841301</v>
      </c>
      <c r="U10" s="250">
        <v>0.62877544797136342</v>
      </c>
      <c r="V10" s="250">
        <v>0.62482733730905948</v>
      </c>
      <c r="W10" s="250">
        <v>0.62117899583329916</v>
      </c>
      <c r="X10" s="250">
        <v>0.6182857019385819</v>
      </c>
      <c r="Y10" s="250">
        <v>0.6125084724390718</v>
      </c>
      <c r="Z10" s="250">
        <v>0.61132277310313254</v>
      </c>
      <c r="AA10" s="250">
        <v>0.61309614023903769</v>
      </c>
      <c r="AB10" s="250">
        <v>0.60285306083442536</v>
      </c>
      <c r="AC10" s="250">
        <v>0.59912239506250553</v>
      </c>
      <c r="AD10" s="250">
        <v>0.59404000949243996</v>
      </c>
      <c r="AE10" s="420">
        <v>0.58910342786099845</v>
      </c>
      <c r="AF10" s="420">
        <v>0.58412319388363443</v>
      </c>
      <c r="AG10" s="420">
        <v>0.5790802795118134</v>
      </c>
      <c r="AH10" s="420">
        <v>0.57458437634666615</v>
      </c>
      <c r="AI10" s="420">
        <v>0.57140329075590002</v>
      </c>
      <c r="AJ10" s="420">
        <v>0.56697796676300538</v>
      </c>
      <c r="AK10" s="421">
        <v>0.56196986092971324</v>
      </c>
      <c r="AL10" s="421">
        <v>0.56059633857941216</v>
      </c>
      <c r="AM10" s="421">
        <v>0.55289144977320337</v>
      </c>
      <c r="AN10" s="421">
        <v>0.54807273735684348</v>
      </c>
      <c r="AO10" s="421">
        <v>0.6050339763459317</v>
      </c>
    </row>
    <row r="11" spans="1:41" s="189" customFormat="1" ht="15" x14ac:dyDescent="0.25">
      <c r="A11" s="205" t="s">
        <v>1406</v>
      </c>
      <c r="B11" s="252">
        <v>0.66731698105468684</v>
      </c>
      <c r="C11" s="249">
        <v>0.67210729989578089</v>
      </c>
      <c r="D11" s="249">
        <v>0.68395983554189521</v>
      </c>
      <c r="E11" s="249">
        <v>0.68016982993024178</v>
      </c>
      <c r="F11" s="249">
        <v>0.70094709194909788</v>
      </c>
      <c r="G11" s="249">
        <v>0.74807526896876242</v>
      </c>
      <c r="H11" s="249">
        <v>0.78491591769575841</v>
      </c>
      <c r="I11" s="249">
        <v>0.81839652691065323</v>
      </c>
      <c r="J11" s="249">
        <v>0.84040000000000004</v>
      </c>
      <c r="K11" s="249">
        <v>0.87549940223173883</v>
      </c>
      <c r="L11" s="249">
        <v>0.92048963850504861</v>
      </c>
      <c r="M11" s="249">
        <v>0.94700183497834178</v>
      </c>
      <c r="N11" s="249">
        <v>0.95636101233996307</v>
      </c>
      <c r="O11" s="249">
        <v>0.89426527070223316</v>
      </c>
      <c r="P11" s="250">
        <v>0.8892890658982302</v>
      </c>
      <c r="Q11" s="251">
        <v>0.8791609220666291</v>
      </c>
      <c r="R11" s="249">
        <v>1.0035174807635614</v>
      </c>
      <c r="S11" s="249">
        <v>1.051487246123628</v>
      </c>
      <c r="T11" s="250">
        <v>1.0545472549519164</v>
      </c>
      <c r="U11" s="250">
        <v>1.0517145154654697</v>
      </c>
      <c r="V11" s="250">
        <v>1.0315741214655985</v>
      </c>
      <c r="W11" s="250">
        <v>1.0538921965802048</v>
      </c>
      <c r="X11" s="250">
        <v>1.0378536574805775</v>
      </c>
      <c r="Y11" s="250">
        <v>0.99956863392683859</v>
      </c>
      <c r="Z11" s="250">
        <v>0.96081157414114371</v>
      </c>
      <c r="AA11" s="250">
        <v>0.95865723691316551</v>
      </c>
      <c r="AB11" s="250">
        <v>0.93100785711758482</v>
      </c>
      <c r="AC11" s="250">
        <v>0.87012576171834077</v>
      </c>
      <c r="AD11" s="250">
        <v>0.82022141929137427</v>
      </c>
      <c r="AE11" s="420">
        <v>0.81939374981525481</v>
      </c>
      <c r="AF11" s="420">
        <v>0.79764049532062609</v>
      </c>
      <c r="AG11" s="420">
        <v>0.76367484953476672</v>
      </c>
      <c r="AH11" s="420">
        <v>0.73649115601970294</v>
      </c>
      <c r="AI11" s="420">
        <v>0.72676979310844225</v>
      </c>
      <c r="AJ11" s="420">
        <v>0.71915772854821103</v>
      </c>
      <c r="AK11" s="421">
        <v>0.73266517071515125</v>
      </c>
      <c r="AL11" s="421">
        <v>0.70695337489932386</v>
      </c>
      <c r="AM11" s="421">
        <v>0.69339369073064405</v>
      </c>
      <c r="AN11" s="421">
        <v>0.67426396961319524</v>
      </c>
      <c r="AO11" s="421">
        <v>0.59993180125663803</v>
      </c>
    </row>
    <row r="12" spans="1:41" s="189" customFormat="1" ht="15" x14ac:dyDescent="0.25">
      <c r="A12" s="205" t="s">
        <v>1407</v>
      </c>
      <c r="B12" s="252">
        <v>0.45069999999999999</v>
      </c>
      <c r="C12" s="249">
        <v>0.46100000000000002</v>
      </c>
      <c r="D12" s="249">
        <v>0.47470000000000001</v>
      </c>
      <c r="E12" s="249">
        <v>0.47</v>
      </c>
      <c r="F12" s="249">
        <v>0.47560000000000002</v>
      </c>
      <c r="G12" s="249">
        <v>0.5514</v>
      </c>
      <c r="H12" s="249">
        <v>0.57609999999999995</v>
      </c>
      <c r="I12" s="249">
        <v>0.59750000000000003</v>
      </c>
      <c r="J12" s="249">
        <v>0.61070000000000002</v>
      </c>
      <c r="K12" s="249">
        <v>0.62370000000000003</v>
      </c>
      <c r="L12" s="249">
        <v>0.65110000000000001</v>
      </c>
      <c r="M12" s="249">
        <v>0.67589999999999995</v>
      </c>
      <c r="N12" s="249">
        <v>0.68130000000000002</v>
      </c>
      <c r="O12" s="249">
        <v>0.629</v>
      </c>
      <c r="P12" s="250">
        <v>0.62270000000000003</v>
      </c>
      <c r="Q12" s="251">
        <v>0.61509999999999998</v>
      </c>
      <c r="R12" s="249">
        <v>0.69138131874383646</v>
      </c>
      <c r="S12" s="249">
        <v>0.72000372889101827</v>
      </c>
      <c r="T12" s="250">
        <v>0.72415216973568119</v>
      </c>
      <c r="U12" s="250">
        <v>0.72353297861722221</v>
      </c>
      <c r="V12" s="250">
        <v>0.70810766655258639</v>
      </c>
      <c r="W12" s="250">
        <v>0.72561964867532336</v>
      </c>
      <c r="X12" s="250">
        <v>0.71198653883742147</v>
      </c>
      <c r="Y12" s="250">
        <v>0.68732950017939343</v>
      </c>
      <c r="Z12" s="250">
        <v>0.66395166521002491</v>
      </c>
      <c r="AA12" s="250">
        <v>0.65442846049695091</v>
      </c>
      <c r="AB12" s="250">
        <v>0.64533259104837637</v>
      </c>
      <c r="AC12" s="250">
        <v>0.59770000000000001</v>
      </c>
      <c r="AD12" s="250">
        <v>0.56243082209069128</v>
      </c>
      <c r="AE12" s="420">
        <v>0.56042932864519379</v>
      </c>
      <c r="AF12" s="420">
        <v>0.54620268278704731</v>
      </c>
      <c r="AG12" s="420">
        <v>0.52171508272685563</v>
      </c>
      <c r="AH12" s="420">
        <v>0.50251667891396823</v>
      </c>
      <c r="AI12" s="420">
        <v>0.4947534074860474</v>
      </c>
      <c r="AJ12" s="420">
        <v>0.49099860462987793</v>
      </c>
      <c r="AK12" s="421">
        <v>0.4973029071747509</v>
      </c>
      <c r="AL12" s="421">
        <v>0.47756922081216652</v>
      </c>
      <c r="AM12" s="421">
        <v>0.46968316158359452</v>
      </c>
      <c r="AN12" s="421">
        <v>0.45616858489255013</v>
      </c>
      <c r="AO12" s="421">
        <v>0.42678478592886526</v>
      </c>
    </row>
    <row r="13" spans="1:41" s="189" customFormat="1" ht="5.0999999999999996" customHeight="1" x14ac:dyDescent="0.25">
      <c r="A13" s="206"/>
      <c r="B13" s="252"/>
      <c r="C13" s="249"/>
      <c r="D13" s="249"/>
      <c r="E13" s="249"/>
      <c r="F13" s="249"/>
      <c r="G13" s="249"/>
      <c r="H13" s="249"/>
      <c r="I13" s="249"/>
      <c r="J13" s="249"/>
      <c r="K13" s="249"/>
      <c r="L13" s="249"/>
      <c r="M13" s="249"/>
      <c r="N13" s="249"/>
      <c r="O13" s="249"/>
      <c r="P13" s="250"/>
      <c r="Q13" s="251"/>
      <c r="R13" s="249"/>
      <c r="S13" s="249"/>
      <c r="T13" s="250"/>
      <c r="U13" s="250"/>
      <c r="V13" s="250"/>
      <c r="W13" s="250"/>
      <c r="X13" s="250"/>
      <c r="Y13" s="250"/>
      <c r="Z13" s="250"/>
      <c r="AA13" s="250"/>
      <c r="AB13" s="250"/>
      <c r="AC13" s="250"/>
      <c r="AD13" s="250"/>
      <c r="AE13" s="420"/>
      <c r="AF13" s="420"/>
      <c r="AG13" s="420"/>
      <c r="AH13" s="420"/>
      <c r="AI13" s="420"/>
      <c r="AJ13" s="420"/>
      <c r="AK13" s="421"/>
      <c r="AL13" s="421"/>
      <c r="AM13" s="421"/>
      <c r="AN13" s="421"/>
      <c r="AO13" s="421"/>
    </row>
    <row r="14" spans="1:41" s="189" customFormat="1" x14ac:dyDescent="0.2">
      <c r="A14" s="207" t="s">
        <v>1408</v>
      </c>
      <c r="B14" s="208">
        <v>36.705105334114862</v>
      </c>
      <c r="C14" s="209">
        <v>39.132240528629879</v>
      </c>
      <c r="D14" s="209">
        <v>42.106683212508258</v>
      </c>
      <c r="E14" s="209">
        <v>44.077595682309969</v>
      </c>
      <c r="F14" s="209">
        <v>45.017297729111277</v>
      </c>
      <c r="G14" s="209">
        <v>44.191887789907518</v>
      </c>
      <c r="H14" s="209">
        <v>47.009190171251511</v>
      </c>
      <c r="I14" s="209">
        <v>49.91607661016166</v>
      </c>
      <c r="J14" s="209" t="s">
        <v>1409</v>
      </c>
      <c r="K14" s="209">
        <v>54.842242953365954</v>
      </c>
      <c r="L14" s="209">
        <v>58.508334786293076</v>
      </c>
      <c r="M14" s="209">
        <v>57.255375846167567</v>
      </c>
      <c r="N14" s="209">
        <v>60.150984142152815</v>
      </c>
      <c r="O14" s="209">
        <v>58.774307757594507</v>
      </c>
      <c r="P14" s="210">
        <v>61.462854521158917</v>
      </c>
      <c r="Q14" s="211">
        <v>63.652376942906912</v>
      </c>
      <c r="R14" s="209">
        <v>66.096496858444496</v>
      </c>
      <c r="S14" s="209">
        <v>68.148402972190027</v>
      </c>
      <c r="T14" s="210">
        <v>70.433415426901135</v>
      </c>
      <c r="U14" s="210">
        <v>73.065154076339169</v>
      </c>
      <c r="V14" s="210">
        <v>76.045585976761615</v>
      </c>
      <c r="W14" s="210">
        <v>78.461395148170524</v>
      </c>
      <c r="X14" s="210">
        <v>80.785181390143435</v>
      </c>
      <c r="Y14" s="210">
        <v>83.626824886171335</v>
      </c>
      <c r="Z14" s="210">
        <v>85.72265046409602</v>
      </c>
      <c r="AA14" s="210">
        <v>88.771633228534327</v>
      </c>
      <c r="AB14" s="210">
        <v>91.222249985657015</v>
      </c>
      <c r="AC14" s="210">
        <v>93.873975617992215</v>
      </c>
      <c r="AD14" s="210">
        <v>96.747979135766002</v>
      </c>
      <c r="AE14" s="212">
        <v>99.313851063798921</v>
      </c>
      <c r="AF14" s="212">
        <v>102.24564694495068</v>
      </c>
      <c r="AG14" s="212">
        <v>104.73898748992931</v>
      </c>
      <c r="AH14" s="212">
        <v>107.51623328923307</v>
      </c>
      <c r="AI14" s="212">
        <v>109.46656968882932</v>
      </c>
      <c r="AJ14" s="212">
        <v>112.36689728481591</v>
      </c>
      <c r="AK14" s="213">
        <v>115.22320639272411</v>
      </c>
      <c r="AL14" s="213">
        <v>118.09537890515703</v>
      </c>
      <c r="AM14" s="213">
        <v>120.95817806431654</v>
      </c>
      <c r="AN14" s="213">
        <v>123.76269367679689</v>
      </c>
      <c r="AO14" s="213">
        <v>87.753326838851038</v>
      </c>
    </row>
    <row r="15" spans="1:41" s="189" customFormat="1" x14ac:dyDescent="0.2">
      <c r="A15" s="207" t="s">
        <v>1410</v>
      </c>
      <c r="B15" s="214">
        <v>22.448241616809806</v>
      </c>
      <c r="C15" s="215">
        <v>22.112249836794629</v>
      </c>
      <c r="D15" s="215">
        <v>21.844582436774981</v>
      </c>
      <c r="E15" s="215">
        <v>21.355151260067398</v>
      </c>
      <c r="F15" s="215">
        <v>21.02321491462504</v>
      </c>
      <c r="G15" s="215">
        <v>21.693660487143877</v>
      </c>
      <c r="H15" s="215">
        <v>21.589348822378806</v>
      </c>
      <c r="I15" s="215">
        <v>21.373069843383107</v>
      </c>
      <c r="J15" s="215" t="s">
        <v>1411</v>
      </c>
      <c r="K15" s="215">
        <v>20.905432639768176</v>
      </c>
      <c r="L15" s="215">
        <v>20.812990581599106</v>
      </c>
      <c r="M15" s="215">
        <v>21.344160344311749</v>
      </c>
      <c r="N15" s="215">
        <v>21.11246194072552</v>
      </c>
      <c r="O15" s="215">
        <v>21.114929404140792</v>
      </c>
      <c r="P15" s="216">
        <v>20.935452879987583</v>
      </c>
      <c r="Q15" s="217">
        <v>20.815637073009974</v>
      </c>
      <c r="R15" s="218">
        <v>20.679710186439667</v>
      </c>
      <c r="S15" s="218">
        <v>20.586296116832269</v>
      </c>
      <c r="T15" s="219">
        <v>20.46939964348697</v>
      </c>
      <c r="U15" s="219">
        <v>20.318888070541554</v>
      </c>
      <c r="V15" s="219">
        <v>20.123427287714641</v>
      </c>
      <c r="W15" s="219">
        <v>20.016342922207727</v>
      </c>
      <c r="X15" s="219">
        <v>19.966051341727947</v>
      </c>
      <c r="Y15" s="219">
        <v>19.834017539636857</v>
      </c>
      <c r="Z15" s="219">
        <v>19.794180882773055</v>
      </c>
      <c r="AA15" s="219">
        <v>19.633212536370429</v>
      </c>
      <c r="AB15" s="219">
        <v>19.540685935327314</v>
      </c>
      <c r="AC15" s="219">
        <v>19.407983763546749</v>
      </c>
      <c r="AD15" s="219">
        <v>19.234269693729232</v>
      </c>
      <c r="AE15" s="220">
        <v>19.138675801955262</v>
      </c>
      <c r="AF15" s="220">
        <v>18.978748697163446</v>
      </c>
      <c r="AG15" s="220">
        <v>18.857997069722106</v>
      </c>
      <c r="AH15" s="220">
        <v>18.70036589946519</v>
      </c>
      <c r="AI15" s="220">
        <v>18.651242987213291</v>
      </c>
      <c r="AJ15" s="220">
        <v>18.515383339352901</v>
      </c>
      <c r="AK15" s="221">
        <v>18.337312713062126</v>
      </c>
      <c r="AL15" s="221">
        <v>18.168659112132588</v>
      </c>
      <c r="AM15" s="221">
        <v>18.013702441066574</v>
      </c>
      <c r="AN15" s="221">
        <v>17.859150884298682</v>
      </c>
      <c r="AO15" s="221">
        <v>20.53952740350298</v>
      </c>
    </row>
    <row r="16" spans="1:41" s="189" customFormat="1" x14ac:dyDescent="0.2">
      <c r="A16" s="222" t="s">
        <v>1412</v>
      </c>
      <c r="B16" s="223"/>
      <c r="C16" s="223"/>
      <c r="D16" s="223"/>
      <c r="E16" s="223"/>
      <c r="F16" s="223"/>
      <c r="G16" s="223"/>
      <c r="H16" s="223"/>
      <c r="I16" s="223"/>
      <c r="J16" s="223"/>
      <c r="K16" s="223"/>
      <c r="L16" s="223"/>
      <c r="M16" s="223"/>
      <c r="N16" s="223"/>
      <c r="O16" s="223"/>
      <c r="P16" s="223"/>
      <c r="Q16" s="224" t="s">
        <v>1413</v>
      </c>
      <c r="R16" s="225" t="s">
        <v>1413</v>
      </c>
      <c r="S16" s="225" t="s">
        <v>1413</v>
      </c>
      <c r="T16" s="226" t="s">
        <v>1413</v>
      </c>
      <c r="U16" s="226" t="s">
        <v>1413</v>
      </c>
      <c r="V16" s="226" t="s">
        <v>1413</v>
      </c>
      <c r="W16" s="226" t="s">
        <v>1413</v>
      </c>
      <c r="X16" s="226" t="s">
        <v>1413</v>
      </c>
      <c r="Y16" s="226" t="s">
        <v>1413</v>
      </c>
      <c r="Z16" s="226" t="s">
        <v>1413</v>
      </c>
      <c r="AA16" s="226" t="s">
        <v>1413</v>
      </c>
      <c r="AB16" s="226" t="s">
        <v>1413</v>
      </c>
      <c r="AC16" s="226" t="s">
        <v>1413</v>
      </c>
      <c r="AD16" s="226" t="s">
        <v>1413</v>
      </c>
      <c r="AE16" s="227" t="s">
        <v>1413</v>
      </c>
      <c r="AF16" s="227" t="s">
        <v>1413</v>
      </c>
      <c r="AG16" s="227" t="s">
        <v>1413</v>
      </c>
      <c r="AH16" s="227" t="s">
        <v>1413</v>
      </c>
      <c r="AI16" s="227" t="s">
        <v>1413</v>
      </c>
      <c r="AJ16" s="227" t="s">
        <v>1413</v>
      </c>
      <c r="AK16" s="227" t="s">
        <v>1413</v>
      </c>
      <c r="AL16" s="227" t="s">
        <v>1413</v>
      </c>
      <c r="AM16" s="227" t="s">
        <v>1413</v>
      </c>
      <c r="AN16" s="227" t="s">
        <v>1413</v>
      </c>
      <c r="AO16" s="227" t="s">
        <v>1413</v>
      </c>
    </row>
    <row r="17" spans="1:41" s="189" customFormat="1" x14ac:dyDescent="0.2">
      <c r="A17" s="222" t="s">
        <v>1414</v>
      </c>
      <c r="B17" s="223"/>
      <c r="C17" s="223"/>
      <c r="D17" s="223"/>
      <c r="E17" s="223"/>
      <c r="F17" s="223"/>
      <c r="G17" s="223"/>
      <c r="H17" s="223"/>
      <c r="I17" s="223"/>
      <c r="J17" s="223"/>
      <c r="K17" s="223"/>
      <c r="L17" s="223"/>
      <c r="M17" s="223"/>
      <c r="N17" s="223"/>
      <c r="O17" s="223"/>
      <c r="P17" s="223"/>
      <c r="Q17" s="224" t="s">
        <v>1415</v>
      </c>
      <c r="R17" s="225" t="s">
        <v>1415</v>
      </c>
      <c r="S17" s="225" t="s">
        <v>1415</v>
      </c>
      <c r="T17" s="226" t="s">
        <v>1415</v>
      </c>
      <c r="U17" s="226" t="s">
        <v>1415</v>
      </c>
      <c r="V17" s="226" t="s">
        <v>1415</v>
      </c>
      <c r="W17" s="226" t="s">
        <v>1415</v>
      </c>
      <c r="X17" s="226" t="s">
        <v>1415</v>
      </c>
      <c r="Y17" s="226" t="s">
        <v>1415</v>
      </c>
      <c r="Z17" s="226" t="s">
        <v>1415</v>
      </c>
      <c r="AA17" s="226" t="s">
        <v>1415</v>
      </c>
      <c r="AB17" s="226" t="s">
        <v>1415</v>
      </c>
      <c r="AC17" s="226" t="s">
        <v>1415</v>
      </c>
      <c r="AD17" s="226" t="s">
        <v>1415</v>
      </c>
      <c r="AE17" s="227" t="s">
        <v>1415</v>
      </c>
      <c r="AF17" s="227" t="s">
        <v>1415</v>
      </c>
      <c r="AG17" s="227" t="s">
        <v>1415</v>
      </c>
      <c r="AH17" s="227" t="s">
        <v>1415</v>
      </c>
      <c r="AI17" s="227" t="s">
        <v>1415</v>
      </c>
      <c r="AJ17" s="227" t="s">
        <v>1415</v>
      </c>
      <c r="AK17" s="227" t="s">
        <v>1415</v>
      </c>
      <c r="AL17" s="227" t="s">
        <v>1415</v>
      </c>
      <c r="AM17" s="227" t="s">
        <v>1415</v>
      </c>
      <c r="AN17" s="227" t="s">
        <v>1415</v>
      </c>
      <c r="AO17" s="227" t="s">
        <v>1415</v>
      </c>
    </row>
    <row r="18" spans="1:41" s="189" customFormat="1" x14ac:dyDescent="0.2">
      <c r="A18" s="222" t="s">
        <v>1416</v>
      </c>
      <c r="B18" s="223"/>
      <c r="C18" s="223"/>
      <c r="D18" s="223"/>
      <c r="E18" s="223"/>
      <c r="F18" s="223"/>
      <c r="G18" s="223"/>
      <c r="H18" s="223"/>
      <c r="I18" s="223"/>
      <c r="J18" s="223"/>
      <c r="K18" s="223"/>
      <c r="L18" s="223"/>
      <c r="M18" s="223"/>
      <c r="N18" s="223"/>
      <c r="O18" s="223"/>
      <c r="P18" s="223"/>
      <c r="Q18" s="422">
        <v>0.1</v>
      </c>
      <c r="R18" s="423">
        <v>0.1</v>
      </c>
      <c r="S18" s="423">
        <v>0.1</v>
      </c>
      <c r="T18" s="424">
        <v>0.1</v>
      </c>
      <c r="U18" s="424">
        <v>0.1</v>
      </c>
      <c r="V18" s="424">
        <v>0.1</v>
      </c>
      <c r="W18" s="424">
        <v>0.1</v>
      </c>
      <c r="X18" s="424">
        <v>0.1</v>
      </c>
      <c r="Y18" s="424">
        <v>0.1</v>
      </c>
      <c r="Z18" s="424">
        <v>0.1</v>
      </c>
      <c r="AA18" s="424">
        <v>0.1</v>
      </c>
      <c r="AB18" s="424">
        <v>0.1</v>
      </c>
      <c r="AC18" s="424">
        <v>0.1</v>
      </c>
      <c r="AD18" s="424">
        <v>0.1</v>
      </c>
      <c r="AE18" s="425">
        <v>0.1</v>
      </c>
      <c r="AF18" s="425">
        <v>0.1</v>
      </c>
      <c r="AG18" s="425">
        <v>0.1</v>
      </c>
      <c r="AH18" s="425">
        <v>0.1</v>
      </c>
      <c r="AI18" s="425">
        <v>0.1</v>
      </c>
      <c r="AJ18" s="425">
        <v>0.1</v>
      </c>
      <c r="AK18" s="426">
        <v>0.1</v>
      </c>
      <c r="AL18" s="426">
        <v>0.1</v>
      </c>
      <c r="AM18" s="426">
        <v>0.1</v>
      </c>
      <c r="AN18" s="426">
        <v>0.1</v>
      </c>
      <c r="AO18" s="426">
        <v>0.1</v>
      </c>
    </row>
    <row r="19" spans="1:41" s="189" customFormat="1" ht="15" x14ac:dyDescent="0.25">
      <c r="A19" s="228" t="s">
        <v>1417</v>
      </c>
      <c r="B19" s="223"/>
      <c r="C19" s="223"/>
      <c r="D19" s="223"/>
      <c r="E19" s="223"/>
      <c r="F19" s="223"/>
      <c r="G19" s="223"/>
      <c r="H19" s="223"/>
      <c r="I19" s="223"/>
      <c r="J19" s="223"/>
      <c r="K19" s="223"/>
      <c r="L19" s="223"/>
      <c r="M19" s="223"/>
      <c r="N19" s="223"/>
      <c r="O19" s="223"/>
      <c r="P19" s="223"/>
      <c r="Q19" s="422">
        <v>0</v>
      </c>
      <c r="R19" s="423">
        <v>0</v>
      </c>
      <c r="S19" s="423">
        <v>0</v>
      </c>
      <c r="T19" s="424">
        <v>0</v>
      </c>
      <c r="U19" s="424">
        <v>0</v>
      </c>
      <c r="V19" s="424">
        <v>0</v>
      </c>
      <c r="W19" s="424">
        <v>0</v>
      </c>
      <c r="X19" s="424">
        <v>0</v>
      </c>
      <c r="Y19" s="424">
        <v>0</v>
      </c>
      <c r="Z19" s="424">
        <v>0</v>
      </c>
      <c r="AA19" s="424">
        <v>0</v>
      </c>
      <c r="AB19" s="424">
        <v>0</v>
      </c>
      <c r="AC19" s="424">
        <v>0</v>
      </c>
      <c r="AD19" s="424">
        <v>0</v>
      </c>
      <c r="AE19" s="425">
        <v>0</v>
      </c>
      <c r="AF19" s="425">
        <v>0</v>
      </c>
      <c r="AG19" s="425">
        <v>0</v>
      </c>
      <c r="AH19" s="425">
        <v>0</v>
      </c>
      <c r="AI19" s="425">
        <v>0</v>
      </c>
      <c r="AJ19" s="425">
        <v>0</v>
      </c>
      <c r="AK19" s="426">
        <v>0</v>
      </c>
      <c r="AL19" s="426">
        <v>0</v>
      </c>
      <c r="AM19" s="426">
        <v>0</v>
      </c>
      <c r="AN19" s="426">
        <v>0</v>
      </c>
      <c r="AO19" s="426">
        <v>0</v>
      </c>
    </row>
    <row r="20" spans="1:41" s="189" customFormat="1" x14ac:dyDescent="0.2">
      <c r="A20" s="222" t="s">
        <v>1418</v>
      </c>
      <c r="B20" s="223"/>
      <c r="C20" s="223"/>
      <c r="D20" s="223"/>
      <c r="E20" s="223"/>
      <c r="F20" s="223"/>
      <c r="G20" s="223"/>
      <c r="H20" s="223"/>
      <c r="I20" s="223"/>
      <c r="J20" s="223"/>
      <c r="K20" s="223"/>
      <c r="L20" s="223"/>
      <c r="M20" s="223"/>
      <c r="N20" s="223"/>
      <c r="O20" s="223"/>
      <c r="P20" s="223"/>
      <c r="Q20" s="224" t="s">
        <v>1415</v>
      </c>
      <c r="R20" s="225" t="s">
        <v>1415</v>
      </c>
      <c r="S20" s="225" t="s">
        <v>1415</v>
      </c>
      <c r="T20" s="226" t="s">
        <v>1415</v>
      </c>
      <c r="U20" s="226" t="s">
        <v>1415</v>
      </c>
      <c r="V20" s="226" t="s">
        <v>1415</v>
      </c>
      <c r="W20" s="226" t="s">
        <v>1415</v>
      </c>
      <c r="X20" s="226" t="s">
        <v>1415</v>
      </c>
      <c r="Y20" s="226" t="s">
        <v>1415</v>
      </c>
      <c r="Z20" s="226" t="s">
        <v>1415</v>
      </c>
      <c r="AA20" s="226" t="s">
        <v>1415</v>
      </c>
      <c r="AB20" s="226" t="s">
        <v>1415</v>
      </c>
      <c r="AC20" s="226" t="s">
        <v>1415</v>
      </c>
      <c r="AD20" s="226" t="s">
        <v>1415</v>
      </c>
      <c r="AE20" s="227" t="s">
        <v>1415</v>
      </c>
      <c r="AF20" s="227" t="s">
        <v>1415</v>
      </c>
      <c r="AG20" s="227" t="s">
        <v>1415</v>
      </c>
      <c r="AH20" s="227" t="s">
        <v>1415</v>
      </c>
      <c r="AI20" s="227" t="s">
        <v>1415</v>
      </c>
      <c r="AJ20" s="227" t="s">
        <v>1415</v>
      </c>
      <c r="AK20" s="227" t="s">
        <v>1415</v>
      </c>
      <c r="AL20" s="227" t="s">
        <v>1415</v>
      </c>
      <c r="AM20" s="227" t="s">
        <v>1415</v>
      </c>
      <c r="AN20" s="227" t="s">
        <v>1415</v>
      </c>
      <c r="AO20" s="227" t="s">
        <v>1415</v>
      </c>
    </row>
    <row r="21" spans="1:41" s="189" customFormat="1" x14ac:dyDescent="0.2">
      <c r="A21" s="222" t="s">
        <v>1419</v>
      </c>
      <c r="B21" s="223"/>
      <c r="C21" s="223"/>
      <c r="D21" s="223"/>
      <c r="E21" s="223"/>
      <c r="F21" s="223"/>
      <c r="G21" s="223"/>
      <c r="H21" s="223"/>
      <c r="I21" s="223"/>
      <c r="J21" s="223"/>
      <c r="K21" s="223"/>
      <c r="L21" s="223"/>
      <c r="M21" s="223"/>
      <c r="N21" s="223"/>
      <c r="O21" s="223"/>
      <c r="P21" s="223"/>
      <c r="Q21" s="422">
        <v>0.1</v>
      </c>
      <c r="R21" s="423">
        <v>0.1</v>
      </c>
      <c r="S21" s="423">
        <v>0.1</v>
      </c>
      <c r="T21" s="424">
        <v>0.1</v>
      </c>
      <c r="U21" s="424">
        <v>0.1</v>
      </c>
      <c r="V21" s="424">
        <v>0.1</v>
      </c>
      <c r="W21" s="424">
        <v>0.1</v>
      </c>
      <c r="X21" s="424">
        <v>0.1</v>
      </c>
      <c r="Y21" s="424">
        <v>0.1</v>
      </c>
      <c r="Z21" s="424">
        <v>0.1</v>
      </c>
      <c r="AA21" s="424">
        <v>0.1</v>
      </c>
      <c r="AB21" s="424">
        <v>0.1</v>
      </c>
      <c r="AC21" s="424">
        <v>0.1</v>
      </c>
      <c r="AD21" s="424">
        <v>0.1</v>
      </c>
      <c r="AE21" s="425">
        <v>0.1</v>
      </c>
      <c r="AF21" s="425">
        <v>0.1</v>
      </c>
      <c r="AG21" s="425">
        <v>0.1</v>
      </c>
      <c r="AH21" s="425">
        <v>0.1</v>
      </c>
      <c r="AI21" s="425">
        <v>0.1</v>
      </c>
      <c r="AJ21" s="425">
        <v>0.1</v>
      </c>
      <c r="AK21" s="426">
        <v>0.1</v>
      </c>
      <c r="AL21" s="426">
        <v>0.1</v>
      </c>
      <c r="AM21" s="426">
        <v>0.1</v>
      </c>
      <c r="AN21" s="426">
        <v>0.1</v>
      </c>
      <c r="AO21" s="426">
        <v>0.1</v>
      </c>
    </row>
    <row r="22" spans="1:41" s="189" customFormat="1" x14ac:dyDescent="0.2">
      <c r="A22" s="222" t="s">
        <v>1420</v>
      </c>
      <c r="B22" s="223"/>
      <c r="C22" s="223"/>
      <c r="D22" s="223"/>
      <c r="E22" s="223"/>
      <c r="F22" s="223"/>
      <c r="G22" s="223"/>
      <c r="H22" s="223"/>
      <c r="I22" s="223"/>
      <c r="J22" s="223"/>
      <c r="K22" s="223"/>
      <c r="L22" s="223"/>
      <c r="M22" s="223"/>
      <c r="N22" s="223"/>
      <c r="O22" s="223"/>
      <c r="P22" s="223"/>
      <c r="Q22" s="422">
        <v>0</v>
      </c>
      <c r="R22" s="423">
        <v>0</v>
      </c>
      <c r="S22" s="423">
        <v>0</v>
      </c>
      <c r="T22" s="424">
        <v>0</v>
      </c>
      <c r="U22" s="424">
        <v>0</v>
      </c>
      <c r="V22" s="424">
        <v>0</v>
      </c>
      <c r="W22" s="424">
        <v>0</v>
      </c>
      <c r="X22" s="424">
        <v>0</v>
      </c>
      <c r="Y22" s="424">
        <v>0</v>
      </c>
      <c r="Z22" s="424">
        <v>0</v>
      </c>
      <c r="AA22" s="424">
        <v>0</v>
      </c>
      <c r="AB22" s="424">
        <v>0</v>
      </c>
      <c r="AC22" s="424">
        <v>0</v>
      </c>
      <c r="AD22" s="424">
        <v>0</v>
      </c>
      <c r="AE22" s="425">
        <v>0</v>
      </c>
      <c r="AF22" s="425">
        <v>0</v>
      </c>
      <c r="AG22" s="425">
        <v>0</v>
      </c>
      <c r="AH22" s="425">
        <v>0</v>
      </c>
      <c r="AI22" s="425">
        <v>0</v>
      </c>
      <c r="AJ22" s="425">
        <v>0</v>
      </c>
      <c r="AK22" s="426">
        <v>0</v>
      </c>
      <c r="AL22" s="426">
        <v>0</v>
      </c>
      <c r="AM22" s="426">
        <v>0</v>
      </c>
      <c r="AN22" s="426">
        <v>0</v>
      </c>
      <c r="AO22" s="426">
        <v>0</v>
      </c>
    </row>
    <row r="23" spans="1:41" s="189" customFormat="1" x14ac:dyDescent="0.2">
      <c r="A23" s="222" t="s">
        <v>1421</v>
      </c>
      <c r="B23" s="223"/>
      <c r="C23" s="223"/>
      <c r="D23" s="223"/>
      <c r="E23" s="223"/>
      <c r="F23" s="223"/>
      <c r="G23" s="223"/>
      <c r="H23" s="223"/>
      <c r="I23" s="223"/>
      <c r="J23" s="223"/>
      <c r="K23" s="223"/>
      <c r="L23" s="223"/>
      <c r="M23" s="223"/>
      <c r="N23" s="223"/>
      <c r="O23" s="223"/>
      <c r="P23" s="223"/>
      <c r="Q23" s="422">
        <v>0</v>
      </c>
      <c r="R23" s="423">
        <v>0</v>
      </c>
      <c r="S23" s="423">
        <v>0</v>
      </c>
      <c r="T23" s="424">
        <v>0</v>
      </c>
      <c r="U23" s="424">
        <v>0</v>
      </c>
      <c r="V23" s="424">
        <v>0</v>
      </c>
      <c r="W23" s="424">
        <v>0</v>
      </c>
      <c r="X23" s="424">
        <v>0</v>
      </c>
      <c r="Y23" s="424">
        <v>0</v>
      </c>
      <c r="Z23" s="424">
        <v>0</v>
      </c>
      <c r="AA23" s="424">
        <v>0</v>
      </c>
      <c r="AB23" s="424">
        <v>0</v>
      </c>
      <c r="AC23" s="424">
        <v>0</v>
      </c>
      <c r="AD23" s="424">
        <v>0</v>
      </c>
      <c r="AE23" s="425">
        <v>0</v>
      </c>
      <c r="AF23" s="425">
        <v>0</v>
      </c>
      <c r="AG23" s="425">
        <v>0</v>
      </c>
      <c r="AH23" s="425">
        <v>0</v>
      </c>
      <c r="AI23" s="425">
        <v>0</v>
      </c>
      <c r="AJ23" s="425">
        <v>0</v>
      </c>
      <c r="AK23" s="426">
        <v>0</v>
      </c>
      <c r="AL23" s="426">
        <v>0</v>
      </c>
      <c r="AM23" s="426">
        <v>0</v>
      </c>
      <c r="AN23" s="426">
        <v>0</v>
      </c>
      <c r="AO23" s="426">
        <v>0</v>
      </c>
    </row>
    <row r="24" spans="1:41" s="189" customFormat="1" x14ac:dyDescent="0.2">
      <c r="A24" s="222" t="s">
        <v>1422</v>
      </c>
      <c r="B24" s="223"/>
      <c r="C24" s="223"/>
      <c r="D24" s="223"/>
      <c r="E24" s="223"/>
      <c r="F24" s="223"/>
      <c r="G24" s="223"/>
      <c r="H24" s="223"/>
      <c r="I24" s="223"/>
      <c r="J24" s="223"/>
      <c r="K24" s="223"/>
      <c r="L24" s="223"/>
      <c r="M24" s="223"/>
      <c r="N24" s="223"/>
      <c r="O24" s="223"/>
      <c r="P24" s="223"/>
      <c r="Q24" s="422">
        <v>1</v>
      </c>
      <c r="R24" s="423">
        <v>1</v>
      </c>
      <c r="S24" s="423">
        <v>1</v>
      </c>
      <c r="T24" s="424">
        <v>1</v>
      </c>
      <c r="U24" s="424">
        <v>1</v>
      </c>
      <c r="V24" s="424">
        <v>1</v>
      </c>
      <c r="W24" s="424">
        <v>1</v>
      </c>
      <c r="X24" s="424">
        <v>1</v>
      </c>
      <c r="Y24" s="424">
        <v>1</v>
      </c>
      <c r="Z24" s="424">
        <v>1</v>
      </c>
      <c r="AA24" s="424">
        <v>1</v>
      </c>
      <c r="AB24" s="424">
        <v>1</v>
      </c>
      <c r="AC24" s="424">
        <v>1</v>
      </c>
      <c r="AD24" s="424">
        <v>1</v>
      </c>
      <c r="AE24" s="425">
        <v>1</v>
      </c>
      <c r="AF24" s="425">
        <v>1</v>
      </c>
      <c r="AG24" s="425">
        <v>1</v>
      </c>
      <c r="AH24" s="425">
        <v>1</v>
      </c>
      <c r="AI24" s="425">
        <v>1</v>
      </c>
      <c r="AJ24" s="425">
        <v>1</v>
      </c>
      <c r="AK24" s="426">
        <v>1</v>
      </c>
      <c r="AL24" s="426">
        <v>1</v>
      </c>
      <c r="AM24" s="426">
        <v>1</v>
      </c>
      <c r="AN24" s="426">
        <v>1</v>
      </c>
      <c r="AO24" s="426">
        <v>1</v>
      </c>
    </row>
    <row r="25" spans="1:41" s="189" customFormat="1" ht="13.5" thickBot="1" x14ac:dyDescent="0.25">
      <c r="A25" s="229" t="s">
        <v>1423</v>
      </c>
      <c r="B25" s="230"/>
      <c r="C25" s="230"/>
      <c r="D25" s="230"/>
      <c r="E25" s="230"/>
      <c r="F25" s="230"/>
      <c r="G25" s="230"/>
      <c r="H25" s="230"/>
      <c r="I25" s="230"/>
      <c r="J25" s="230"/>
      <c r="K25" s="230"/>
      <c r="L25" s="230"/>
      <c r="M25" s="230"/>
      <c r="N25" s="230"/>
      <c r="O25" s="230"/>
      <c r="P25" s="230"/>
      <c r="Q25" s="427">
        <v>0</v>
      </c>
      <c r="R25" s="428">
        <v>0</v>
      </c>
      <c r="S25" s="428">
        <v>0</v>
      </c>
      <c r="T25" s="429">
        <v>0</v>
      </c>
      <c r="U25" s="429">
        <v>0</v>
      </c>
      <c r="V25" s="429">
        <v>0</v>
      </c>
      <c r="W25" s="429">
        <v>0</v>
      </c>
      <c r="X25" s="429">
        <v>0</v>
      </c>
      <c r="Y25" s="429">
        <v>0</v>
      </c>
      <c r="Z25" s="429">
        <v>0</v>
      </c>
      <c r="AA25" s="429">
        <v>0</v>
      </c>
      <c r="AB25" s="429">
        <v>0</v>
      </c>
      <c r="AC25" s="429">
        <v>0</v>
      </c>
      <c r="AD25" s="429">
        <v>0</v>
      </c>
      <c r="AE25" s="430">
        <v>0</v>
      </c>
      <c r="AF25" s="430">
        <v>0</v>
      </c>
      <c r="AG25" s="430">
        <v>0</v>
      </c>
      <c r="AH25" s="430">
        <v>0</v>
      </c>
      <c r="AI25" s="430">
        <v>0</v>
      </c>
      <c r="AJ25" s="430">
        <v>0</v>
      </c>
      <c r="AK25" s="431">
        <v>0</v>
      </c>
      <c r="AL25" s="431">
        <v>0</v>
      </c>
      <c r="AM25" s="431">
        <v>0</v>
      </c>
      <c r="AN25" s="431">
        <v>0</v>
      </c>
      <c r="AO25" s="431">
        <v>0</v>
      </c>
    </row>
    <row r="26" spans="1:41" ht="13.5" thickBot="1" x14ac:dyDescent="0.25">
      <c r="B26" s="231"/>
      <c r="C26" s="231"/>
      <c r="D26" s="231"/>
      <c r="E26" s="231"/>
      <c r="F26" s="231"/>
      <c r="G26" s="231"/>
      <c r="H26" s="231"/>
      <c r="I26" s="231"/>
      <c r="J26" s="231"/>
      <c r="K26" s="231"/>
      <c r="L26" s="231"/>
      <c r="M26" s="231"/>
      <c r="N26" s="231"/>
      <c r="O26" s="231"/>
      <c r="P26" s="231"/>
      <c r="Q26" s="231"/>
      <c r="R26" s="232"/>
      <c r="S26" s="233"/>
      <c r="T26" s="233"/>
      <c r="U26" s="233"/>
      <c r="V26" s="233"/>
      <c r="W26" s="233"/>
      <c r="X26" s="233"/>
      <c r="Y26" s="233"/>
      <c r="Z26" s="233"/>
      <c r="AA26" s="233"/>
      <c r="AB26" s="233"/>
      <c r="AC26" s="233"/>
      <c r="AD26" s="233"/>
      <c r="AE26" s="231"/>
      <c r="AF26" s="231"/>
      <c r="AG26" s="231"/>
      <c r="AH26" s="231"/>
      <c r="AI26" s="231"/>
      <c r="AJ26" s="231"/>
      <c r="AK26" s="234"/>
      <c r="AL26" s="234"/>
      <c r="AM26" s="234"/>
      <c r="AN26" s="234"/>
      <c r="AO26" s="234"/>
    </row>
    <row r="27" spans="1:41" ht="13.5" thickBot="1" x14ac:dyDescent="0.25">
      <c r="A27" s="235" t="s">
        <v>1424</v>
      </c>
      <c r="B27" s="236"/>
      <c r="C27" s="236"/>
      <c r="D27" s="236"/>
      <c r="E27" s="236"/>
      <c r="F27" s="236"/>
      <c r="G27" s="236"/>
      <c r="H27" s="236"/>
      <c r="I27" s="236"/>
      <c r="J27" s="236"/>
      <c r="K27" s="236"/>
      <c r="L27" s="236"/>
      <c r="M27" s="236"/>
      <c r="N27" s="236"/>
      <c r="O27" s="236"/>
      <c r="P27" s="236"/>
      <c r="Q27" s="237"/>
      <c r="R27" s="238"/>
      <c r="S27" s="236"/>
      <c r="T27" s="236"/>
      <c r="U27" s="236"/>
      <c r="V27" s="236"/>
      <c r="W27" s="236"/>
      <c r="X27" s="236"/>
      <c r="Y27" s="236"/>
      <c r="Z27" s="236"/>
      <c r="AA27" s="236"/>
      <c r="AB27" s="236"/>
      <c r="AC27" s="236"/>
      <c r="AD27" s="236"/>
      <c r="AE27" s="239"/>
      <c r="AF27" s="239"/>
      <c r="AG27" s="239"/>
      <c r="AH27" s="240"/>
      <c r="AI27" s="240"/>
      <c r="AJ27" s="240"/>
      <c r="AK27" s="240"/>
      <c r="AL27" s="240"/>
      <c r="AM27" s="240"/>
      <c r="AN27" s="240"/>
      <c r="AO27" s="240"/>
    </row>
    <row r="28" spans="1:41" x14ac:dyDescent="0.2">
      <c r="A28" s="241"/>
      <c r="B28" s="176"/>
      <c r="C28" s="176"/>
      <c r="D28" s="176"/>
      <c r="E28" s="176"/>
      <c r="F28" s="176"/>
      <c r="G28" s="176"/>
      <c r="H28" s="176"/>
      <c r="I28" s="176"/>
      <c r="J28" s="176"/>
      <c r="K28" s="176"/>
      <c r="L28" s="176"/>
      <c r="M28" s="176"/>
      <c r="N28" s="176"/>
      <c r="O28" s="176"/>
      <c r="P28" s="177"/>
      <c r="Q28" s="242"/>
      <c r="R28" s="176"/>
      <c r="S28" s="175"/>
      <c r="T28" s="243"/>
      <c r="U28" s="243"/>
      <c r="V28" s="243"/>
      <c r="W28" s="243"/>
      <c r="X28" s="243"/>
      <c r="Y28" s="243"/>
      <c r="Z28" s="243"/>
      <c r="AA28" s="243"/>
      <c r="AB28" s="243"/>
      <c r="AC28" s="243"/>
      <c r="AD28" s="243"/>
      <c r="AE28" s="244"/>
      <c r="AF28" s="244"/>
      <c r="AG28" s="244"/>
      <c r="AH28" s="245"/>
      <c r="AI28" s="245"/>
      <c r="AJ28" s="246"/>
      <c r="AK28" s="247"/>
      <c r="AL28" s="247"/>
      <c r="AM28" s="247"/>
      <c r="AN28" s="247"/>
      <c r="AO28" s="247"/>
    </row>
    <row r="29" spans="1:41" ht="11.25" customHeight="1" x14ac:dyDescent="0.25">
      <c r="A29" s="248" t="s">
        <v>1378</v>
      </c>
      <c r="B29" s="249">
        <v>0.32194493076377984</v>
      </c>
      <c r="C29" s="249">
        <v>0.32377985638344842</v>
      </c>
      <c r="D29" s="249">
        <v>0.32435430931577325</v>
      </c>
      <c r="E29" s="249">
        <v>0.32290681248147735</v>
      </c>
      <c r="F29" s="249">
        <v>0.32120126391179377</v>
      </c>
      <c r="G29" s="249">
        <v>0.32464212817120625</v>
      </c>
      <c r="H29" s="249">
        <v>0.32507556704233903</v>
      </c>
      <c r="I29" s="249">
        <v>0.32608420553373008</v>
      </c>
      <c r="J29" s="249">
        <v>0.32640000000000002</v>
      </c>
      <c r="K29" s="249">
        <v>0.32707042860068242</v>
      </c>
      <c r="L29" s="249">
        <v>0.32723114051403979</v>
      </c>
      <c r="M29" s="249">
        <v>0.32895296349214281</v>
      </c>
      <c r="N29" s="249">
        <v>0.32953306771747143</v>
      </c>
      <c r="O29" s="249">
        <v>0.31556659575496177</v>
      </c>
      <c r="P29" s="250">
        <v>0.31631577669176075</v>
      </c>
      <c r="Q29" s="251">
        <v>0.31611933255841629</v>
      </c>
      <c r="R29" s="249">
        <v>0.31759515936429172</v>
      </c>
      <c r="S29" s="252">
        <v>0.31889637835709889</v>
      </c>
      <c r="T29" s="253">
        <v>0.31976525449138299</v>
      </c>
      <c r="U29" s="253">
        <v>0.31968305712859918</v>
      </c>
      <c r="V29" s="253">
        <v>0.32047392660953794</v>
      </c>
      <c r="W29" s="253">
        <v>0.32041643272899478</v>
      </c>
      <c r="X29" s="253">
        <v>0.32178530002444472</v>
      </c>
      <c r="Y29" s="253">
        <v>0.32203847415630005</v>
      </c>
      <c r="Z29" s="253">
        <v>0.32283322919767216</v>
      </c>
      <c r="AA29" s="253">
        <v>0.32359222033827245</v>
      </c>
      <c r="AB29" s="253">
        <v>0.32357067092620279</v>
      </c>
      <c r="AC29" s="253">
        <v>0.32514921292538357</v>
      </c>
      <c r="AD29" s="253">
        <v>0.3252055147749468</v>
      </c>
      <c r="AE29" s="254">
        <v>0.32521000396252564</v>
      </c>
      <c r="AF29" s="254">
        <v>0.32428107825705021</v>
      </c>
      <c r="AG29" s="254">
        <v>0.32453137522220388</v>
      </c>
      <c r="AH29" s="254">
        <v>0.32447940377229501</v>
      </c>
      <c r="AI29" s="254">
        <v>0.32652908266644748</v>
      </c>
      <c r="AJ29" s="255">
        <v>0.3255407007660131</v>
      </c>
      <c r="AK29" s="256">
        <v>0.32511526627154164</v>
      </c>
      <c r="AL29" s="256">
        <v>0.32476212036934865</v>
      </c>
      <c r="AM29" s="256">
        <v>0.32400665527574551</v>
      </c>
      <c r="AN29" s="256">
        <v>0.32305736712867777</v>
      </c>
      <c r="AO29" s="256">
        <v>0.38194639819590037</v>
      </c>
    </row>
    <row r="30" spans="1:41" ht="14.25" customHeight="1" x14ac:dyDescent="0.25">
      <c r="A30" s="248" t="s">
        <v>1379</v>
      </c>
      <c r="B30" s="249">
        <v>0.67805506923622016</v>
      </c>
      <c r="C30" s="249">
        <v>0.67622014361655158</v>
      </c>
      <c r="D30" s="249">
        <v>0.67564569068422664</v>
      </c>
      <c r="E30" s="249">
        <v>0.67709318751852265</v>
      </c>
      <c r="F30" s="249">
        <v>0.67879873608820618</v>
      </c>
      <c r="G30" s="249">
        <v>0.6753578718287937</v>
      </c>
      <c r="H30" s="249">
        <v>0.67492443295766091</v>
      </c>
      <c r="I30" s="249">
        <v>0.67391579446626992</v>
      </c>
      <c r="J30" s="249">
        <v>0.67359999999999998</v>
      </c>
      <c r="K30" s="249">
        <v>0.67292957139931753</v>
      </c>
      <c r="L30" s="249">
        <v>0.67276885948596021</v>
      </c>
      <c r="M30" s="249">
        <v>0.67104703650785713</v>
      </c>
      <c r="N30" s="249">
        <v>0.67046693228252852</v>
      </c>
      <c r="O30" s="249">
        <v>0.68443340424503829</v>
      </c>
      <c r="P30" s="250">
        <v>0.6836842233082393</v>
      </c>
      <c r="Q30" s="251">
        <v>0.68388066744158371</v>
      </c>
      <c r="R30" s="249">
        <v>0.68240484063570828</v>
      </c>
      <c r="S30" s="252">
        <v>0.68110362164290117</v>
      </c>
      <c r="T30" s="253">
        <v>0.68023474550861707</v>
      </c>
      <c r="U30" s="253">
        <v>0.68031694287140076</v>
      </c>
      <c r="V30" s="253">
        <v>0.67952607339046212</v>
      </c>
      <c r="W30" s="253">
        <v>0.67958356727100511</v>
      </c>
      <c r="X30" s="253">
        <v>0.67821469997555539</v>
      </c>
      <c r="Y30" s="253">
        <v>0.67796152584370006</v>
      </c>
      <c r="Z30" s="253">
        <v>0.6771667708023279</v>
      </c>
      <c r="AA30" s="253">
        <v>0.67640777966172749</v>
      </c>
      <c r="AB30" s="253">
        <v>0.67642932907379716</v>
      </c>
      <c r="AC30" s="253">
        <v>0.67485078707461643</v>
      </c>
      <c r="AD30" s="253">
        <v>0.67479448522505314</v>
      </c>
      <c r="AE30" s="254">
        <v>0.67478999603747436</v>
      </c>
      <c r="AF30" s="254">
        <v>0.67571892174294979</v>
      </c>
      <c r="AG30" s="254">
        <v>0.67546862477779612</v>
      </c>
      <c r="AH30" s="254">
        <v>0.67552059622770499</v>
      </c>
      <c r="AI30" s="254">
        <v>0.67347091733355258</v>
      </c>
      <c r="AJ30" s="255">
        <v>0.67445929923398695</v>
      </c>
      <c r="AK30" s="256">
        <v>0.67488473372845836</v>
      </c>
      <c r="AL30" s="256">
        <v>0.67523787963065129</v>
      </c>
      <c r="AM30" s="256">
        <v>0.67600000000000005</v>
      </c>
      <c r="AN30" s="256">
        <v>0.67694263287132228</v>
      </c>
      <c r="AO30" s="256">
        <v>0.61805360180409963</v>
      </c>
    </row>
    <row r="31" spans="1:41" ht="5.0999999999999996" customHeight="1" x14ac:dyDescent="0.2">
      <c r="A31" s="248"/>
      <c r="B31" s="257"/>
      <c r="C31" s="257"/>
      <c r="D31" s="257"/>
      <c r="E31" s="257"/>
      <c r="F31" s="257"/>
      <c r="G31" s="257"/>
      <c r="H31" s="257"/>
      <c r="I31" s="257"/>
      <c r="J31" s="257"/>
      <c r="K31" s="257"/>
      <c r="L31" s="257"/>
      <c r="M31" s="257"/>
      <c r="N31" s="257"/>
      <c r="O31" s="257"/>
      <c r="P31" s="258"/>
      <c r="Q31" s="259"/>
      <c r="R31" s="257"/>
      <c r="S31" s="260"/>
      <c r="T31" s="261"/>
      <c r="U31" s="261"/>
      <c r="V31" s="261"/>
      <c r="W31" s="261"/>
      <c r="X31" s="261"/>
      <c r="Y31" s="261"/>
      <c r="Z31" s="261"/>
      <c r="AA31" s="261"/>
      <c r="AB31" s="261"/>
      <c r="AC31" s="261"/>
      <c r="AD31" s="261"/>
      <c r="AE31" s="262"/>
      <c r="AF31" s="262"/>
      <c r="AG31" s="262"/>
      <c r="AH31" s="262"/>
      <c r="AI31" s="262"/>
      <c r="AJ31" s="263"/>
      <c r="AK31" s="264"/>
      <c r="AL31" s="264"/>
      <c r="AM31" s="264"/>
      <c r="AN31" s="264"/>
      <c r="AO31" s="264"/>
    </row>
    <row r="32" spans="1:41" x14ac:dyDescent="0.2">
      <c r="A32" s="248" t="s">
        <v>1425</v>
      </c>
      <c r="B32" s="257">
        <v>0.14180770655903674</v>
      </c>
      <c r="C32" s="257">
        <v>0.14484162576101559</v>
      </c>
      <c r="D32" s="257">
        <v>0.14747538334593646</v>
      </c>
      <c r="E32" s="257">
        <v>0.15363972529144568</v>
      </c>
      <c r="F32" s="257">
        <v>0.14780697593897463</v>
      </c>
      <c r="G32" s="257">
        <v>0.12985086380160688</v>
      </c>
      <c r="H32" s="257">
        <v>0.12995170387684654</v>
      </c>
      <c r="I32" s="257">
        <v>0.13146332734485097</v>
      </c>
      <c r="J32" s="257">
        <v>0.13250000000000001</v>
      </c>
      <c r="K32" s="257">
        <v>0.13441876649155837</v>
      </c>
      <c r="L32" s="257">
        <v>0.13561069132643447</v>
      </c>
      <c r="M32" s="257">
        <v>0.12500375273128012</v>
      </c>
      <c r="N32" s="257">
        <v>0.1258578346810805</v>
      </c>
      <c r="O32" s="257">
        <v>0.14820370535464414</v>
      </c>
      <c r="P32" s="258">
        <v>0.14898024639745011</v>
      </c>
      <c r="Q32" s="259">
        <v>0.15118560194242828</v>
      </c>
      <c r="R32" s="257">
        <v>0.15160962989190682</v>
      </c>
      <c r="S32" s="260">
        <v>0.15308457306026421</v>
      </c>
      <c r="T32" s="261">
        <v>0.15380766273081048</v>
      </c>
      <c r="U32" s="261">
        <v>0.15440485503325033</v>
      </c>
      <c r="V32" s="261">
        <v>0.15670603631116062</v>
      </c>
      <c r="W32" s="261">
        <v>0.15665305541034297</v>
      </c>
      <c r="X32" s="261">
        <v>0.15835128553043668</v>
      </c>
      <c r="Y32" s="261">
        <v>0.16118880792855134</v>
      </c>
      <c r="Z32" s="261">
        <v>0.16031725926000101</v>
      </c>
      <c r="AA32" s="261">
        <v>0.16309643097220089</v>
      </c>
      <c r="AB32" s="261">
        <v>0.16392285989761338</v>
      </c>
      <c r="AC32" s="261">
        <v>0.16578284828855155</v>
      </c>
      <c r="AD32" s="261">
        <v>0.16788299109590696</v>
      </c>
      <c r="AE32" s="262">
        <v>0.17001105802398184</v>
      </c>
      <c r="AF32" s="262">
        <v>0.17183789211390568</v>
      </c>
      <c r="AG32" s="262">
        <v>0.17435454165238301</v>
      </c>
      <c r="AH32" s="262">
        <v>0.17692498164334172</v>
      </c>
      <c r="AI32" s="262">
        <v>0.17886455055434164</v>
      </c>
      <c r="AJ32" s="263">
        <v>0.18144073742325095</v>
      </c>
      <c r="AK32" s="264">
        <v>0.18351213078391218</v>
      </c>
      <c r="AL32" s="264">
        <v>0.18582417867874917</v>
      </c>
      <c r="AM32" s="264">
        <v>0.18865956320395574</v>
      </c>
      <c r="AN32" s="264">
        <v>0.19078194541522275</v>
      </c>
      <c r="AO32" s="264">
        <v>0.18238043020876052</v>
      </c>
    </row>
    <row r="33" spans="1:41" x14ac:dyDescent="0.2">
      <c r="A33" s="248" t="s">
        <v>1426</v>
      </c>
      <c r="B33" s="257">
        <v>0.31283187401807266</v>
      </c>
      <c r="C33" s="257">
        <v>0.31631580151968042</v>
      </c>
      <c r="D33" s="257">
        <v>0.31783244969907615</v>
      </c>
      <c r="E33" s="257">
        <v>0.31905697016634216</v>
      </c>
      <c r="F33" s="257">
        <v>0.31598706460195264</v>
      </c>
      <c r="G33" s="257">
        <v>0.29190914026014847</v>
      </c>
      <c r="H33" s="257">
        <v>0.2925094387340556</v>
      </c>
      <c r="I33" s="257">
        <v>0.29261936752448514</v>
      </c>
      <c r="J33" s="257">
        <v>0.29430000000000001</v>
      </c>
      <c r="K33" s="257">
        <v>0.29551489355738947</v>
      </c>
      <c r="L33" s="257">
        <v>0.29749049684685053</v>
      </c>
      <c r="M33" s="257">
        <v>0.28940759356469314</v>
      </c>
      <c r="N33" s="257">
        <v>0.29139166683350654</v>
      </c>
      <c r="O33" s="257">
        <v>0.31038766803476869</v>
      </c>
      <c r="P33" s="258">
        <v>0.31184404501633378</v>
      </c>
      <c r="Q33" s="259">
        <v>0.31734321171852675</v>
      </c>
      <c r="R33" s="257">
        <v>0.31943571373306445</v>
      </c>
      <c r="S33" s="260">
        <v>0.32456687371247367</v>
      </c>
      <c r="T33" s="261">
        <v>0.32859379993150245</v>
      </c>
      <c r="U33" s="261">
        <v>0.33087843369833519</v>
      </c>
      <c r="V33" s="261">
        <v>0.33348077081001282</v>
      </c>
      <c r="W33" s="261">
        <v>0.33538622746576424</v>
      </c>
      <c r="X33" s="261">
        <v>0.34015090341355453</v>
      </c>
      <c r="Y33" s="261">
        <v>0.34326858554445566</v>
      </c>
      <c r="Z33" s="261">
        <v>0.34749231393739249</v>
      </c>
      <c r="AA33" s="261">
        <v>0.34992379057988976</v>
      </c>
      <c r="AB33" s="261">
        <v>0.35355466874167929</v>
      </c>
      <c r="AC33" s="261">
        <v>0.3571187984617491</v>
      </c>
      <c r="AD33" s="261">
        <v>0.36048532798537702</v>
      </c>
      <c r="AE33" s="262">
        <v>0.36419915091158234</v>
      </c>
      <c r="AF33" s="262">
        <v>0.36839148508178154</v>
      </c>
      <c r="AG33" s="262">
        <v>0.37126499717153139</v>
      </c>
      <c r="AH33" s="262">
        <v>0.37429825840877323</v>
      </c>
      <c r="AI33" s="262">
        <v>0.37766530057363912</v>
      </c>
      <c r="AJ33" s="263">
        <v>0.38160737296958369</v>
      </c>
      <c r="AK33" s="264">
        <v>0.38514091709904752</v>
      </c>
      <c r="AL33" s="264">
        <v>0.38889836088505492</v>
      </c>
      <c r="AM33" s="264">
        <v>0.39213178312312602</v>
      </c>
      <c r="AN33" s="264">
        <v>0.39747012490557176</v>
      </c>
      <c r="AO33" s="264">
        <v>0.37598523241083487</v>
      </c>
    </row>
    <row r="34" spans="1:41" x14ac:dyDescent="0.2">
      <c r="A34" s="248" t="s">
        <v>1427</v>
      </c>
      <c r="B34" s="257">
        <v>0.45064387303414105</v>
      </c>
      <c r="C34" s="257">
        <v>0.44394495761820957</v>
      </c>
      <c r="D34" s="257">
        <v>0.44066607981287781</v>
      </c>
      <c r="E34" s="257">
        <v>0.42795351369597961</v>
      </c>
      <c r="F34" s="257">
        <v>0.42657467356516776</v>
      </c>
      <c r="G34" s="257">
        <v>0.45475767998573113</v>
      </c>
      <c r="H34" s="257">
        <v>0.4575132259016722</v>
      </c>
      <c r="I34" s="257">
        <v>0.45573732072192225</v>
      </c>
      <c r="J34" s="257">
        <v>0.45440000000000003</v>
      </c>
      <c r="K34" s="257">
        <v>0.45211263376781186</v>
      </c>
      <c r="L34" s="257">
        <v>0.45113937040755925</v>
      </c>
      <c r="M34" s="257">
        <v>0.47059762689784368</v>
      </c>
      <c r="N34" s="257">
        <v>0.46884056813626107</v>
      </c>
      <c r="O34" s="257">
        <v>0.44403829020941221</v>
      </c>
      <c r="P34" s="258">
        <v>0.44153484983236596</v>
      </c>
      <c r="Q34" s="259">
        <v>0.43842387848670289</v>
      </c>
      <c r="R34" s="257">
        <v>0.43631030333306925</v>
      </c>
      <c r="S34" s="260">
        <v>0.43334889467361504</v>
      </c>
      <c r="T34" s="261">
        <v>0.42972871059158929</v>
      </c>
      <c r="U34" s="261">
        <v>0.42408972852079624</v>
      </c>
      <c r="V34" s="261">
        <v>0.42054348920382428</v>
      </c>
      <c r="W34" s="261">
        <v>0.41848273023783034</v>
      </c>
      <c r="X34" s="261">
        <v>0.41577519431776738</v>
      </c>
      <c r="Y34" s="261">
        <v>0.41089347182608627</v>
      </c>
      <c r="Z34" s="261">
        <v>0.40963389959333579</v>
      </c>
      <c r="AA34" s="261">
        <v>0.4060448552713915</v>
      </c>
      <c r="AB34" s="261">
        <v>0.40313888022253258</v>
      </c>
      <c r="AC34" s="261">
        <v>0.39948068310057344</v>
      </c>
      <c r="AD34" s="261">
        <v>0.39600492539731869</v>
      </c>
      <c r="AE34" s="262">
        <v>0.3921102585744059</v>
      </c>
      <c r="AF34" s="262">
        <v>0.38773604108580328</v>
      </c>
      <c r="AG34" s="262">
        <v>0.38413887267449359</v>
      </c>
      <c r="AH34" s="262">
        <v>0.38020696846712404</v>
      </c>
      <c r="AI34" s="262">
        <v>0.37611089139314419</v>
      </c>
      <c r="AJ34" s="263">
        <v>0.37115514303531683</v>
      </c>
      <c r="AK34" s="264">
        <v>0.36684961708692676</v>
      </c>
      <c r="AL34" s="264">
        <v>0.36177084899140288</v>
      </c>
      <c r="AM34" s="264">
        <v>0.35730571419513779</v>
      </c>
      <c r="AN34" s="264">
        <v>0.35197078453277636</v>
      </c>
      <c r="AO34" s="264">
        <v>0.36768880709506613</v>
      </c>
    </row>
    <row r="35" spans="1:41" ht="13.5" thickBot="1" x14ac:dyDescent="0.25">
      <c r="A35" s="265" t="s">
        <v>1428</v>
      </c>
      <c r="B35" s="266">
        <v>9.4716546388749448E-2</v>
      </c>
      <c r="C35" s="266">
        <v>9.4897615101094401E-2</v>
      </c>
      <c r="D35" s="266">
        <v>9.4026087142109652E-2</v>
      </c>
      <c r="E35" s="266">
        <v>9.9349790846232647E-2</v>
      </c>
      <c r="F35" s="266">
        <v>0.10963128589390504</v>
      </c>
      <c r="G35" s="266">
        <v>0.12348231595251356</v>
      </c>
      <c r="H35" s="266">
        <v>0.1200256314874257</v>
      </c>
      <c r="I35" s="266">
        <v>0.12017998440874164</v>
      </c>
      <c r="J35" s="266">
        <v>0.1188</v>
      </c>
      <c r="K35" s="266">
        <v>0.1179537061832403</v>
      </c>
      <c r="L35" s="266">
        <v>0.11575944141915581</v>
      </c>
      <c r="M35" s="266">
        <v>0.11499102680618307</v>
      </c>
      <c r="N35" s="266">
        <v>0.11390993034915189</v>
      </c>
      <c r="O35" s="266">
        <v>9.7370336401174998E-2</v>
      </c>
      <c r="P35" s="267">
        <v>9.7640858753850188E-2</v>
      </c>
      <c r="Q35" s="268">
        <v>9.3047307852342123E-2</v>
      </c>
      <c r="R35" s="266">
        <v>9.2644353041959462E-2</v>
      </c>
      <c r="S35" s="269">
        <v>8.8999658553647096E-2</v>
      </c>
      <c r="T35" s="270">
        <v>8.7869826746097779E-2</v>
      </c>
      <c r="U35" s="270">
        <v>9.0626982747618184E-2</v>
      </c>
      <c r="V35" s="270">
        <v>8.9269703675002296E-2</v>
      </c>
      <c r="W35" s="270">
        <v>8.9477986886062441E-2</v>
      </c>
      <c r="X35" s="270">
        <v>8.5722616738241456E-2</v>
      </c>
      <c r="Y35" s="270">
        <v>8.4649134700906764E-2</v>
      </c>
      <c r="Z35" s="270">
        <v>8.2556527209270703E-2</v>
      </c>
      <c r="AA35" s="270">
        <v>8.0934923176517876E-2</v>
      </c>
      <c r="AB35" s="270">
        <v>7.9383591138174683E-2</v>
      </c>
      <c r="AC35" s="270">
        <v>7.7617670149125906E-2</v>
      </c>
      <c r="AD35" s="270">
        <v>7.5626755521397304E-2</v>
      </c>
      <c r="AE35" s="271">
        <v>7.3679532490029995E-2</v>
      </c>
      <c r="AF35" s="271">
        <v>7.2034581718509405E-2</v>
      </c>
      <c r="AG35" s="271">
        <v>7.024158850159197E-2</v>
      </c>
      <c r="AH35" s="271">
        <v>6.856979148076095E-2</v>
      </c>
      <c r="AI35" s="271">
        <v>6.735925747887514E-2</v>
      </c>
      <c r="AJ35" s="272">
        <v>6.5796746571848433E-2</v>
      </c>
      <c r="AK35" s="273">
        <v>6.4497335030113553E-2</v>
      </c>
      <c r="AL35" s="273">
        <v>6.3506611444792999E-2</v>
      </c>
      <c r="AM35" s="273">
        <v>6.1902939477780458E-2</v>
      </c>
      <c r="AN35" s="273">
        <v>5.9777145146429171E-2</v>
      </c>
      <c r="AO35" s="273">
        <v>7.3945530285338429E-2</v>
      </c>
    </row>
    <row r="36" spans="1:41" ht="13.5" thickBot="1" x14ac:dyDescent="0.25">
      <c r="B36" s="231"/>
      <c r="C36" s="231"/>
      <c r="D36" s="231"/>
      <c r="E36" s="231"/>
      <c r="F36" s="231"/>
      <c r="G36" s="231"/>
      <c r="H36" s="231"/>
      <c r="I36" s="231"/>
      <c r="J36" s="231"/>
      <c r="K36" s="231"/>
      <c r="L36" s="231"/>
      <c r="M36" s="231"/>
      <c r="N36" s="231"/>
      <c r="O36" s="231"/>
      <c r="P36" s="231"/>
      <c r="Q36" s="231"/>
      <c r="R36" s="232"/>
      <c r="S36" s="233"/>
      <c r="T36" s="233"/>
      <c r="U36" s="233"/>
      <c r="V36" s="233"/>
      <c r="W36" s="233"/>
      <c r="X36" s="233"/>
      <c r="Y36" s="233"/>
      <c r="Z36" s="233"/>
      <c r="AA36" s="233"/>
      <c r="AB36" s="233"/>
      <c r="AC36" s="233"/>
      <c r="AD36" s="233"/>
      <c r="AE36" s="231"/>
      <c r="AF36" s="231"/>
      <c r="AG36" s="231"/>
      <c r="AH36" s="231"/>
      <c r="AI36" s="231"/>
      <c r="AJ36" s="231"/>
      <c r="AK36" s="234"/>
      <c r="AL36" s="234"/>
      <c r="AM36" s="234"/>
      <c r="AN36" s="234"/>
      <c r="AO36" s="234"/>
    </row>
    <row r="37" spans="1:41" ht="13.5" thickBot="1" x14ac:dyDescent="0.25">
      <c r="A37" s="235" t="s">
        <v>1429</v>
      </c>
      <c r="B37" s="236"/>
      <c r="C37" s="236"/>
      <c r="D37" s="236"/>
      <c r="E37" s="236"/>
      <c r="F37" s="236"/>
      <c r="G37" s="236"/>
      <c r="H37" s="236"/>
      <c r="I37" s="236"/>
      <c r="J37" s="236"/>
      <c r="K37" s="236"/>
      <c r="L37" s="236"/>
      <c r="M37" s="236"/>
      <c r="N37" s="236"/>
      <c r="O37" s="236"/>
      <c r="P37" s="236"/>
      <c r="Q37" s="237"/>
      <c r="R37" s="238"/>
      <c r="S37" s="236"/>
      <c r="T37" s="236"/>
      <c r="U37" s="236"/>
      <c r="V37" s="236"/>
      <c r="W37" s="236"/>
      <c r="X37" s="236"/>
      <c r="Y37" s="236"/>
      <c r="Z37" s="236"/>
      <c r="AA37" s="236"/>
      <c r="AB37" s="236"/>
      <c r="AC37" s="236"/>
      <c r="AD37" s="236"/>
      <c r="AE37" s="239"/>
      <c r="AF37" s="239"/>
      <c r="AG37" s="239"/>
      <c r="AH37" s="240"/>
      <c r="AI37" s="240"/>
      <c r="AJ37" s="274"/>
      <c r="AK37" s="240"/>
      <c r="AL37" s="240"/>
      <c r="AM37" s="240"/>
      <c r="AN37" s="240"/>
      <c r="AO37" s="240"/>
    </row>
    <row r="38" spans="1:41" x14ac:dyDescent="0.2">
      <c r="A38" s="241"/>
      <c r="B38" s="176"/>
      <c r="C38" s="176"/>
      <c r="D38" s="176"/>
      <c r="E38" s="176"/>
      <c r="F38" s="176"/>
      <c r="G38" s="176"/>
      <c r="H38" s="176"/>
      <c r="I38" s="176"/>
      <c r="J38" s="176"/>
      <c r="K38" s="176"/>
      <c r="L38" s="176"/>
      <c r="M38" s="176"/>
      <c r="N38" s="176"/>
      <c r="O38" s="176"/>
      <c r="P38" s="177"/>
      <c r="Q38" s="242"/>
      <c r="R38" s="176"/>
      <c r="S38" s="175"/>
      <c r="T38" s="243"/>
      <c r="U38" s="243"/>
      <c r="V38" s="243"/>
      <c r="W38" s="243"/>
      <c r="X38" s="243"/>
      <c r="Y38" s="243"/>
      <c r="Z38" s="243"/>
      <c r="AA38" s="243"/>
      <c r="AB38" s="243"/>
      <c r="AC38" s="243"/>
      <c r="AD38" s="243"/>
      <c r="AE38" s="244"/>
      <c r="AF38" s="244"/>
      <c r="AG38" s="244"/>
      <c r="AH38" s="245"/>
      <c r="AI38" s="245"/>
      <c r="AJ38" s="246"/>
      <c r="AK38" s="275"/>
      <c r="AL38" s="275"/>
      <c r="AM38" s="275"/>
      <c r="AN38" s="275"/>
      <c r="AO38" s="275"/>
    </row>
    <row r="39" spans="1:41" ht="15" x14ac:dyDescent="0.2">
      <c r="A39" s="276" t="s">
        <v>1430</v>
      </c>
      <c r="B39" s="192">
        <v>40</v>
      </c>
      <c r="C39" s="192">
        <v>46</v>
      </c>
      <c r="D39" s="192">
        <v>18</v>
      </c>
      <c r="E39" s="192">
        <v>21</v>
      </c>
      <c r="F39" s="192">
        <v>35</v>
      </c>
      <c r="G39" s="192">
        <v>46</v>
      </c>
      <c r="H39" s="192">
        <v>37</v>
      </c>
      <c r="I39" s="192">
        <v>45</v>
      </c>
      <c r="J39" s="192">
        <v>76</v>
      </c>
      <c r="K39" s="192">
        <v>124</v>
      </c>
      <c r="L39" s="192">
        <v>58</v>
      </c>
      <c r="M39" s="192">
        <v>50</v>
      </c>
      <c r="N39" s="192">
        <v>78</v>
      </c>
      <c r="O39" s="192">
        <v>199</v>
      </c>
      <c r="P39" s="193">
        <v>185</v>
      </c>
      <c r="Q39" s="194">
        <v>126</v>
      </c>
      <c r="R39" s="192">
        <v>258</v>
      </c>
      <c r="S39" s="191">
        <v>134</v>
      </c>
      <c r="T39" s="277">
        <v>81</v>
      </c>
      <c r="U39" s="277">
        <v>61</v>
      </c>
      <c r="V39" s="277">
        <v>143</v>
      </c>
      <c r="W39" s="277">
        <v>50</v>
      </c>
      <c r="X39" s="277">
        <v>23</v>
      </c>
      <c r="Y39" s="277">
        <v>54</v>
      </c>
      <c r="Z39" s="277">
        <v>42</v>
      </c>
      <c r="AA39" s="277">
        <v>35</v>
      </c>
      <c r="AB39" s="277">
        <v>25</v>
      </c>
      <c r="AC39" s="277">
        <v>14</v>
      </c>
      <c r="AD39" s="277">
        <v>30</v>
      </c>
      <c r="AE39" s="278">
        <v>4</v>
      </c>
      <c r="AF39" s="278">
        <v>11</v>
      </c>
      <c r="AG39" s="278">
        <v>2</v>
      </c>
      <c r="AH39" s="278">
        <v>10</v>
      </c>
      <c r="AI39" s="278">
        <v>20</v>
      </c>
      <c r="AJ39" s="279">
        <v>18</v>
      </c>
      <c r="AK39" s="280">
        <v>41</v>
      </c>
      <c r="AL39" s="280">
        <v>36</v>
      </c>
      <c r="AM39" s="280">
        <v>33</v>
      </c>
      <c r="AN39" s="280">
        <v>26</v>
      </c>
      <c r="AO39" s="280">
        <v>19</v>
      </c>
    </row>
    <row r="40" spans="1:41" ht="15" x14ac:dyDescent="0.25">
      <c r="A40" s="248" t="s">
        <v>1431</v>
      </c>
      <c r="B40" s="257">
        <v>6.2843676355066769E-4</v>
      </c>
      <c r="C40" s="257">
        <v>7.4372281773940597E-4</v>
      </c>
      <c r="D40" s="257">
        <v>2.953143457146607E-4</v>
      </c>
      <c r="E40" s="257">
        <v>3.1805652318783512E-4</v>
      </c>
      <c r="F40" s="257">
        <v>5.3009420531305849E-4</v>
      </c>
      <c r="G40" s="257">
        <v>6.2365270678832409E-4</v>
      </c>
      <c r="H40" s="257">
        <v>5.0453398786391213E-4</v>
      </c>
      <c r="I40" s="257">
        <v>6.1745334796926453E-4</v>
      </c>
      <c r="J40" s="257">
        <v>1E-3</v>
      </c>
      <c r="K40" s="257">
        <v>1.7161204605845881E-3</v>
      </c>
      <c r="L40" s="257">
        <v>8.0873433077234135E-4</v>
      </c>
      <c r="M40" s="257">
        <v>6.5201799569668121E-4</v>
      </c>
      <c r="N40" s="257">
        <v>1.0250749093202965E-3</v>
      </c>
      <c r="O40" s="257">
        <v>2.3822810906690244E-3</v>
      </c>
      <c r="P40" s="258">
        <v>1.6670271049596308E-3</v>
      </c>
      <c r="Q40" s="259">
        <v>1.1428986085662972E-3</v>
      </c>
      <c r="R40" s="257">
        <v>2.3588571428571426E-3</v>
      </c>
      <c r="S40" s="260">
        <v>1.2340108114081538E-3</v>
      </c>
      <c r="T40" s="261">
        <v>7.5204025736488813E-4</v>
      </c>
      <c r="U40" s="261">
        <v>5.7110757419717262E-4</v>
      </c>
      <c r="V40" s="261">
        <v>1.3504835297673014E-3</v>
      </c>
      <c r="W40" s="261">
        <v>4.7769179325499189E-4</v>
      </c>
      <c r="X40" s="261">
        <v>2.2158423091003679E-4</v>
      </c>
      <c r="Y40" s="261">
        <v>5.2411918858584884E-4</v>
      </c>
      <c r="Z40" s="261">
        <v>4.1561937182100665E-4</v>
      </c>
      <c r="AA40" s="261">
        <v>3.4782608695652171E-4</v>
      </c>
      <c r="AB40" s="261">
        <v>2.517927644831198E-4</v>
      </c>
      <c r="AC40" s="261">
        <v>1.4302936188471832E-4</v>
      </c>
      <c r="AD40" s="261">
        <v>3.0993976837167977E-4</v>
      </c>
      <c r="AE40" s="262">
        <v>4.197536046340798E-5</v>
      </c>
      <c r="AF40" s="262">
        <v>1.1680010193463442E-4</v>
      </c>
      <c r="AG40" s="262">
        <v>2.1528757037212457E-5</v>
      </c>
      <c r="AH40" s="262">
        <v>1.090774231549554E-4</v>
      </c>
      <c r="AI40" s="262">
        <v>2.21724573734507E-4</v>
      </c>
      <c r="AJ40" s="263">
        <v>2.0401686539420593E-4</v>
      </c>
      <c r="AK40" s="281">
        <v>4.7177952937115241E-4</v>
      </c>
      <c r="AL40" s="281">
        <v>4.2088526200107559E-4</v>
      </c>
      <c r="AM40" s="281">
        <v>3.920869720192479E-4</v>
      </c>
      <c r="AN40" s="281">
        <v>3.1398311736930453E-4</v>
      </c>
      <c r="AO40" s="282">
        <v>2.5011189216228314E-4</v>
      </c>
    </row>
    <row r="41" spans="1:41" ht="5.0999999999999996" customHeight="1" x14ac:dyDescent="0.2">
      <c r="A41" s="248"/>
      <c r="B41" s="257"/>
      <c r="C41" s="257"/>
      <c r="D41" s="257"/>
      <c r="E41" s="257"/>
      <c r="F41" s="257"/>
      <c r="G41" s="257"/>
      <c r="H41" s="257"/>
      <c r="I41" s="257"/>
      <c r="J41" s="257"/>
      <c r="K41" s="257"/>
      <c r="L41" s="257"/>
      <c r="M41" s="257"/>
      <c r="N41" s="257"/>
      <c r="O41" s="257"/>
      <c r="P41" s="258"/>
      <c r="Q41" s="259"/>
      <c r="R41" s="257"/>
      <c r="S41" s="260"/>
      <c r="T41" s="261"/>
      <c r="U41" s="261"/>
      <c r="V41" s="261"/>
      <c r="W41" s="261"/>
      <c r="X41" s="261"/>
      <c r="Y41" s="261"/>
      <c r="Z41" s="261"/>
      <c r="AA41" s="261"/>
      <c r="AB41" s="261"/>
      <c r="AC41" s="261"/>
      <c r="AD41" s="261"/>
      <c r="AE41" s="262"/>
      <c r="AF41" s="262"/>
      <c r="AG41" s="262"/>
      <c r="AH41" s="262"/>
      <c r="AI41" s="262"/>
      <c r="AJ41" s="263"/>
      <c r="AK41" s="281"/>
      <c r="AL41" s="281"/>
      <c r="AM41" s="281"/>
      <c r="AN41" s="281"/>
      <c r="AO41" s="281"/>
    </row>
    <row r="42" spans="1:41" x14ac:dyDescent="0.2">
      <c r="A42" s="248" t="s">
        <v>1432</v>
      </c>
      <c r="B42" s="283">
        <v>6.6710223000030515</v>
      </c>
      <c r="C42" s="283">
        <v>11.288796920005799</v>
      </c>
      <c r="D42" s="283">
        <v>4.4467883899879457</v>
      </c>
      <c r="E42" s="283">
        <v>3.8628281599951935</v>
      </c>
      <c r="F42" s="283">
        <v>12.001160769992829</v>
      </c>
      <c r="G42" s="283">
        <v>10.767793309995652</v>
      </c>
      <c r="H42" s="283">
        <v>6.5891794300003053</v>
      </c>
      <c r="I42" s="283">
        <v>14.946851980003357</v>
      </c>
      <c r="J42" s="283">
        <v>12.000468</v>
      </c>
      <c r="K42" s="283">
        <v>21.272296079994661</v>
      </c>
      <c r="L42" s="283">
        <v>10.336765379990997</v>
      </c>
      <c r="M42" s="283">
        <v>9.8711049300003051</v>
      </c>
      <c r="N42" s="283">
        <v>16.055602460000991</v>
      </c>
      <c r="O42" s="283">
        <v>38.050649429989853</v>
      </c>
      <c r="P42" s="284">
        <v>33.26324239000229</v>
      </c>
      <c r="Q42" s="285">
        <v>22.981353960006867</v>
      </c>
      <c r="R42" s="283">
        <v>57.698169509992603</v>
      </c>
      <c r="S42" s="286">
        <v>24.037650049998245</v>
      </c>
      <c r="T42" s="287">
        <v>17.426815279999236</v>
      </c>
      <c r="U42" s="287">
        <v>9.8832436700028232</v>
      </c>
      <c r="V42" s="287">
        <v>29.405289470001147</v>
      </c>
      <c r="W42" s="287">
        <v>8.2500580800075536</v>
      </c>
      <c r="X42" s="287">
        <v>3.8421749500009157</v>
      </c>
      <c r="Y42" s="287">
        <v>12.389136359998703</v>
      </c>
      <c r="Z42" s="287">
        <v>8.2906791899983983</v>
      </c>
      <c r="AA42" s="287">
        <v>3.5908644700031283</v>
      </c>
      <c r="AB42" s="287">
        <v>4.9309568299974815</v>
      </c>
      <c r="AC42" s="287">
        <v>2.7135169999980926</v>
      </c>
      <c r="AD42" s="287">
        <v>5.4249064199998474</v>
      </c>
      <c r="AE42" s="288">
        <v>0.41606230999946592</v>
      </c>
      <c r="AF42" s="288">
        <v>1.75837899</v>
      </c>
      <c r="AG42" s="288">
        <v>0.27867323000144961</v>
      </c>
      <c r="AH42" s="288">
        <v>2.0701154000053408</v>
      </c>
      <c r="AI42" s="288">
        <v>2.4349546199988557</v>
      </c>
      <c r="AJ42" s="289">
        <v>3.7208105300045013</v>
      </c>
      <c r="AK42" s="290">
        <v>5.1318088900051118</v>
      </c>
      <c r="AL42" s="290">
        <v>5.9825486900003053</v>
      </c>
      <c r="AM42" s="290">
        <v>4.9787570700016026</v>
      </c>
      <c r="AN42" s="290">
        <v>3.5496645700048068</v>
      </c>
      <c r="AO42" s="290">
        <v>2.3473724399986269</v>
      </c>
    </row>
    <row r="43" spans="1:41" x14ac:dyDescent="0.2">
      <c r="A43" s="248" t="s">
        <v>1433</v>
      </c>
      <c r="B43" s="257">
        <v>7.0034991942461041E-4</v>
      </c>
      <c r="C43" s="257">
        <v>1.2385268865695027E-3</v>
      </c>
      <c r="D43" s="257">
        <v>5.0092615920284704E-4</v>
      </c>
      <c r="E43" s="257">
        <v>4.0782129653357032E-4</v>
      </c>
      <c r="F43" s="257">
        <v>1.2039144687120199E-3</v>
      </c>
      <c r="G43" s="257">
        <v>9.3767654778487608E-4</v>
      </c>
      <c r="H43" s="257">
        <v>5.8070762779315846E-4</v>
      </c>
      <c r="I43" s="257">
        <v>1.3355416639508056E-3</v>
      </c>
      <c r="J43" s="257">
        <v>1E-3</v>
      </c>
      <c r="K43" s="257">
        <v>1.9510277883222093E-3</v>
      </c>
      <c r="L43" s="257">
        <v>9.6338273875238298E-4</v>
      </c>
      <c r="M43" s="257">
        <v>8.3071480473128365E-4</v>
      </c>
      <c r="N43" s="257">
        <v>1.3713112081831726E-3</v>
      </c>
      <c r="O43" s="257">
        <v>2.3822810906690244E-3</v>
      </c>
      <c r="P43" s="258">
        <v>2.1117167240382573E-3</v>
      </c>
      <c r="Q43" s="259">
        <v>1.4879736359856702E-3</v>
      </c>
      <c r="R43" s="257">
        <v>3.7821150070865631E-3</v>
      </c>
      <c r="S43" s="260">
        <v>1.6039358071320458E-3</v>
      </c>
      <c r="T43" s="261">
        <v>1.1808649228508173E-3</v>
      </c>
      <c r="U43" s="261">
        <v>6.7964593608414866E-4</v>
      </c>
      <c r="V43" s="261">
        <v>2.0614803608720159E-3</v>
      </c>
      <c r="W43" s="261">
        <v>5.8678676099682909E-4</v>
      </c>
      <c r="X43" s="261">
        <v>2.786602373727319E-4</v>
      </c>
      <c r="Y43" s="261">
        <v>9.155195593508438E-4</v>
      </c>
      <c r="Z43" s="261">
        <v>6.2394307826833405E-4</v>
      </c>
      <c r="AA43" s="261">
        <v>2.7476651028312795E-4</v>
      </c>
      <c r="AB43" s="261">
        <v>3.8436763858156901E-4</v>
      </c>
      <c r="AC43" s="261">
        <v>2.1633844035568486E-4</v>
      </c>
      <c r="AD43" s="261">
        <v>4.4133898811067937E-4</v>
      </c>
      <c r="AE43" s="262">
        <v>3.4734076966175651E-5</v>
      </c>
      <c r="AF43" s="262">
        <v>1.4982892417513859E-4</v>
      </c>
      <c r="AG43" s="262">
        <v>2.4299614671191267E-5</v>
      </c>
      <c r="AH43" s="262">
        <v>1.8477580413431066E-4</v>
      </c>
      <c r="AI43" s="262">
        <v>2.2243491481643753E-4</v>
      </c>
      <c r="AJ43" s="263">
        <v>3.4843890995322774E-4</v>
      </c>
      <c r="AK43" s="281">
        <v>4.0000000000000002E-4</v>
      </c>
      <c r="AL43" s="291">
        <v>5.9999999999999995E-4</v>
      </c>
      <c r="AM43" s="291">
        <v>5.0189408947368119E-4</v>
      </c>
      <c r="AN43" s="291">
        <v>3.6691658874271713E-4</v>
      </c>
      <c r="AO43" s="291">
        <v>2.4860578497287923E-4</v>
      </c>
    </row>
    <row r="44" spans="1:41" ht="5.0999999999999996" customHeight="1" x14ac:dyDescent="0.2">
      <c r="A44" s="248"/>
      <c r="B44" s="257"/>
      <c r="C44" s="257"/>
      <c r="D44" s="257"/>
      <c r="E44" s="257"/>
      <c r="F44" s="257"/>
      <c r="G44" s="257"/>
      <c r="H44" s="257"/>
      <c r="I44" s="257"/>
      <c r="J44" s="257"/>
      <c r="K44" s="257"/>
      <c r="L44" s="257"/>
      <c r="M44" s="257"/>
      <c r="N44" s="257"/>
      <c r="O44" s="257"/>
      <c r="P44" s="258"/>
      <c r="Q44" s="259"/>
      <c r="R44" s="257"/>
      <c r="S44" s="260"/>
      <c r="T44" s="261"/>
      <c r="U44" s="261"/>
      <c r="V44" s="261"/>
      <c r="W44" s="261"/>
      <c r="X44" s="261"/>
      <c r="Y44" s="261"/>
      <c r="Z44" s="261"/>
      <c r="AA44" s="261"/>
      <c r="AB44" s="261"/>
      <c r="AC44" s="261"/>
      <c r="AD44" s="261"/>
      <c r="AE44" s="262"/>
      <c r="AF44" s="262"/>
      <c r="AG44" s="262"/>
      <c r="AH44" s="262"/>
      <c r="AI44" s="262"/>
      <c r="AJ44" s="263"/>
      <c r="AK44" s="281"/>
      <c r="AL44" s="281"/>
      <c r="AM44" s="281"/>
      <c r="AN44" s="281"/>
      <c r="AO44" s="281"/>
    </row>
    <row r="45" spans="1:41" ht="13.5" thickBot="1" x14ac:dyDescent="0.25">
      <c r="A45" s="265" t="s">
        <v>1434</v>
      </c>
      <c r="B45" s="292">
        <v>0.15088217000000001</v>
      </c>
      <c r="C45" s="292">
        <v>0.20245976000000071</v>
      </c>
      <c r="D45" s="292">
        <v>9.5378530000001654E-2</v>
      </c>
      <c r="E45" s="292">
        <v>9.3783199999999775E-2</v>
      </c>
      <c r="F45" s="292">
        <v>0.17930032999999682</v>
      </c>
      <c r="G45" s="292">
        <v>0.19516327000000189</v>
      </c>
      <c r="H45" s="292">
        <v>8.9424960000002759E-2</v>
      </c>
      <c r="I45" s="292">
        <v>0.31691050000000109</v>
      </c>
      <c r="J45" s="292">
        <v>0.182724</v>
      </c>
      <c r="K45" s="292">
        <v>0.31618663000000502</v>
      </c>
      <c r="L45" s="292">
        <v>0.18405164999999918</v>
      </c>
      <c r="M45" s="292">
        <v>0.14918297999999858</v>
      </c>
      <c r="N45" s="292">
        <v>0.2721645900000017</v>
      </c>
      <c r="O45" s="292">
        <v>0.59005530999998224</v>
      </c>
      <c r="P45" s="293">
        <v>0.57266180999999416</v>
      </c>
      <c r="Q45" s="294">
        <v>0.38716808000000014</v>
      </c>
      <c r="R45" s="292">
        <v>0.87157633999998685</v>
      </c>
      <c r="S45" s="295">
        <v>0.40878433999998548</v>
      </c>
      <c r="T45" s="296">
        <v>0.30316737999998838</v>
      </c>
      <c r="U45" s="296">
        <v>0.15161101000001123</v>
      </c>
      <c r="V45" s="296">
        <v>0.5007093600000001</v>
      </c>
      <c r="W45" s="296">
        <v>0.13184739000000617</v>
      </c>
      <c r="X45" s="296">
        <v>6.899123000000007E-2</v>
      </c>
      <c r="Y45" s="296">
        <v>0.17753017999999413</v>
      </c>
      <c r="Z45" s="296">
        <v>0.20376896999999844</v>
      </c>
      <c r="AA45" s="296">
        <v>7.6662550000010057E-2</v>
      </c>
      <c r="AB45" s="296">
        <v>6.7481360000001406E-2</v>
      </c>
      <c r="AC45" s="296">
        <v>4.2868000000000003E-2</v>
      </c>
      <c r="AD45" s="296">
        <v>0.10093199999999999</v>
      </c>
      <c r="AE45" s="297">
        <v>4.385E-3</v>
      </c>
      <c r="AF45" s="297">
        <v>5.9004000000000001E-2</v>
      </c>
      <c r="AG45" s="297">
        <v>5.0000000000000001E-3</v>
      </c>
      <c r="AH45" s="297">
        <v>5.1999999999999998E-2</v>
      </c>
      <c r="AI45" s="297">
        <v>0.29799999999999999</v>
      </c>
      <c r="AJ45" s="298">
        <v>8.5000000000000006E-2</v>
      </c>
      <c r="AK45" s="299">
        <v>0.113</v>
      </c>
      <c r="AL45" s="299">
        <v>0.1088989699999927</v>
      </c>
      <c r="AM45" s="299">
        <v>9.5199959999982264E-2</v>
      </c>
      <c r="AN45" s="299">
        <v>0.14023733000000418</v>
      </c>
      <c r="AO45" s="299">
        <v>4.0059109999995679E-2</v>
      </c>
    </row>
    <row r="46" spans="1:41" ht="13.5" thickBot="1" x14ac:dyDescent="0.25">
      <c r="R46" s="300"/>
      <c r="S46" s="301"/>
      <c r="T46" s="301"/>
      <c r="U46" s="301"/>
      <c r="V46" s="301"/>
      <c r="W46" s="301"/>
      <c r="X46" s="301"/>
      <c r="Y46" s="301"/>
      <c r="Z46" s="301"/>
      <c r="AA46" s="301"/>
      <c r="AB46" s="301"/>
      <c r="AC46" s="301"/>
      <c r="AD46" s="301"/>
      <c r="AK46" s="302"/>
      <c r="AL46" s="302"/>
      <c r="AM46" s="302"/>
      <c r="AN46" s="302"/>
      <c r="AO46" s="302"/>
    </row>
    <row r="47" spans="1:41" ht="13.5" thickBot="1" x14ac:dyDescent="0.25">
      <c r="A47" s="235" t="s">
        <v>1435</v>
      </c>
      <c r="B47" s="236"/>
      <c r="C47" s="236"/>
      <c r="D47" s="236"/>
      <c r="E47" s="236"/>
      <c r="F47" s="236"/>
      <c r="G47" s="236"/>
      <c r="H47" s="236"/>
      <c r="I47" s="236"/>
      <c r="J47" s="236"/>
      <c r="K47" s="236"/>
      <c r="L47" s="236"/>
      <c r="M47" s="236"/>
      <c r="N47" s="236"/>
      <c r="O47" s="236"/>
      <c r="P47" s="236"/>
      <c r="Q47" s="237"/>
      <c r="R47" s="238"/>
      <c r="S47" s="236"/>
      <c r="T47" s="236"/>
      <c r="U47" s="236"/>
      <c r="V47" s="236"/>
      <c r="W47" s="236"/>
      <c r="X47" s="236"/>
      <c r="Y47" s="236"/>
      <c r="Z47" s="236"/>
      <c r="AA47" s="236"/>
      <c r="AB47" s="236"/>
      <c r="AC47" s="236"/>
      <c r="AD47" s="236"/>
      <c r="AE47" s="239"/>
      <c r="AF47" s="239"/>
      <c r="AG47" s="239"/>
      <c r="AH47" s="274"/>
      <c r="AI47" s="240"/>
      <c r="AJ47" s="274"/>
      <c r="AK47" s="240"/>
      <c r="AL47" s="240"/>
      <c r="AM47" s="240"/>
      <c r="AN47" s="240"/>
      <c r="AO47" s="240"/>
    </row>
    <row r="48" spans="1:41" x14ac:dyDescent="0.2">
      <c r="A48" s="174"/>
      <c r="B48" s="175"/>
      <c r="C48" s="176"/>
      <c r="D48" s="176"/>
      <c r="E48" s="176"/>
      <c r="F48" s="176"/>
      <c r="G48" s="176"/>
      <c r="H48" s="176"/>
      <c r="I48" s="303"/>
      <c r="J48" s="303"/>
      <c r="K48" s="303"/>
      <c r="L48" s="303"/>
      <c r="M48" s="303"/>
      <c r="N48" s="303"/>
      <c r="O48" s="303"/>
      <c r="P48" s="304"/>
      <c r="Q48" s="305"/>
      <c r="R48" s="306"/>
      <c r="S48" s="306"/>
      <c r="T48" s="307"/>
      <c r="U48" s="307"/>
      <c r="V48" s="307"/>
      <c r="W48" s="307"/>
      <c r="X48" s="307"/>
      <c r="Y48" s="307"/>
      <c r="Z48" s="307"/>
      <c r="AA48" s="307"/>
      <c r="AB48" s="307"/>
      <c r="AC48" s="307"/>
      <c r="AD48" s="307"/>
      <c r="AE48" s="308"/>
      <c r="AF48" s="308"/>
      <c r="AG48" s="307"/>
      <c r="AH48" s="309"/>
      <c r="AI48" s="309"/>
      <c r="AJ48" s="309"/>
      <c r="AK48" s="310"/>
      <c r="AL48" s="310"/>
      <c r="AM48" s="310"/>
      <c r="AN48" s="310"/>
      <c r="AO48" s="310"/>
    </row>
    <row r="49" spans="1:41" ht="15" x14ac:dyDescent="0.25">
      <c r="A49" s="228" t="s">
        <v>1436</v>
      </c>
      <c r="B49" s="191">
        <v>9</v>
      </c>
      <c r="C49" s="192">
        <v>10</v>
      </c>
      <c r="D49" s="192">
        <v>13</v>
      </c>
      <c r="E49" s="192">
        <v>20</v>
      </c>
      <c r="F49" s="192">
        <v>20</v>
      </c>
      <c r="G49" s="192">
        <v>21</v>
      </c>
      <c r="H49" s="311">
        <v>21</v>
      </c>
      <c r="I49" s="311">
        <v>23</v>
      </c>
      <c r="J49" s="311">
        <v>29</v>
      </c>
      <c r="K49" s="311">
        <v>32</v>
      </c>
      <c r="L49" s="311">
        <v>32</v>
      </c>
      <c r="M49" s="311">
        <v>34</v>
      </c>
      <c r="N49" s="311">
        <v>34</v>
      </c>
      <c r="O49" s="311">
        <v>39</v>
      </c>
      <c r="P49" s="312">
        <v>38</v>
      </c>
      <c r="Q49" s="313">
        <v>38</v>
      </c>
      <c r="R49" s="314">
        <v>35</v>
      </c>
      <c r="S49" s="314">
        <v>34</v>
      </c>
      <c r="T49" s="315">
        <v>34</v>
      </c>
      <c r="U49" s="315">
        <v>34</v>
      </c>
      <c r="V49" s="315">
        <v>32</v>
      </c>
      <c r="W49" s="315">
        <v>31</v>
      </c>
      <c r="X49" s="315">
        <v>29</v>
      </c>
      <c r="Y49" s="315">
        <v>27</v>
      </c>
      <c r="Z49" s="315">
        <v>30</v>
      </c>
      <c r="AA49" s="315">
        <v>40</v>
      </c>
      <c r="AB49" s="315">
        <v>42</v>
      </c>
      <c r="AC49" s="315">
        <v>41</v>
      </c>
      <c r="AD49" s="315">
        <v>39</v>
      </c>
      <c r="AE49" s="316">
        <v>43</v>
      </c>
      <c r="AF49" s="316">
        <v>46</v>
      </c>
      <c r="AG49" s="315">
        <v>46</v>
      </c>
      <c r="AH49" s="317">
        <v>49</v>
      </c>
      <c r="AI49" s="317">
        <v>49</v>
      </c>
      <c r="AJ49" s="317">
        <v>51</v>
      </c>
      <c r="AK49" s="318">
        <v>52</v>
      </c>
      <c r="AL49" s="318">
        <v>51</v>
      </c>
      <c r="AM49" s="318">
        <v>51</v>
      </c>
      <c r="AN49" s="318">
        <v>49</v>
      </c>
      <c r="AO49" s="318">
        <v>49</v>
      </c>
    </row>
    <row r="50" spans="1:41" ht="15" x14ac:dyDescent="0.25">
      <c r="A50" s="228" t="s">
        <v>1437</v>
      </c>
      <c r="B50" s="183">
        <v>6.4429999999999996</v>
      </c>
      <c r="C50" s="184">
        <v>6.9429999999999996</v>
      </c>
      <c r="D50" s="184">
        <v>7.218</v>
      </c>
      <c r="E50" s="184">
        <v>8.6489999999999991</v>
      </c>
      <c r="F50" s="184">
        <v>8.6489999999999991</v>
      </c>
      <c r="G50" s="184">
        <v>10.048999999999999</v>
      </c>
      <c r="H50" s="319">
        <v>10.048999999999999</v>
      </c>
      <c r="I50" s="319">
        <v>9.1739999999999995</v>
      </c>
      <c r="J50" s="319">
        <v>9.0352499999999996</v>
      </c>
      <c r="K50" s="319">
        <v>8.5002499999999994</v>
      </c>
      <c r="L50" s="319">
        <v>8.4602500000000003</v>
      </c>
      <c r="M50" s="319">
        <v>10.360250000000001</v>
      </c>
      <c r="N50" s="319">
        <v>10.19725</v>
      </c>
      <c r="O50" s="319">
        <v>14.389749999999999</v>
      </c>
      <c r="P50" s="320">
        <v>14.14475</v>
      </c>
      <c r="Q50" s="321">
        <v>14.094749999999999</v>
      </c>
      <c r="R50" s="322">
        <v>12.22175</v>
      </c>
      <c r="S50" s="322">
        <v>11.99325</v>
      </c>
      <c r="T50" s="323">
        <v>11.937250000000001</v>
      </c>
      <c r="U50" s="323">
        <v>11.88435</v>
      </c>
      <c r="V50" s="323">
        <v>11.664350000000001</v>
      </c>
      <c r="W50" s="323">
        <v>11.394349999999999</v>
      </c>
      <c r="X50" s="323">
        <v>10.59435</v>
      </c>
      <c r="Y50" s="323">
        <v>8.5018499999999992</v>
      </c>
      <c r="Z50" s="323">
        <v>9.9918499999999995</v>
      </c>
      <c r="AA50" s="323">
        <v>10.40155</v>
      </c>
      <c r="AB50" s="323">
        <v>10.416550000000001</v>
      </c>
      <c r="AC50" s="323">
        <v>9.0134500000000006</v>
      </c>
      <c r="AD50" s="323">
        <v>8.9589999999999996</v>
      </c>
      <c r="AE50" s="324">
        <v>9.7684499999999996</v>
      </c>
      <c r="AF50" s="324">
        <v>8.8364499999999992</v>
      </c>
      <c r="AG50" s="323">
        <v>8.6964500000000005</v>
      </c>
      <c r="AH50" s="325">
        <v>7.3514499999999998</v>
      </c>
      <c r="AI50" s="325">
        <v>6.7346788000000002</v>
      </c>
      <c r="AJ50" s="325">
        <v>7.6896788000000003</v>
      </c>
      <c r="AK50" s="326">
        <v>7.94</v>
      </c>
      <c r="AL50" s="326">
        <v>7.8972743000000003</v>
      </c>
      <c r="AM50" s="326">
        <v>7.8987763091400005</v>
      </c>
      <c r="AN50" s="326">
        <v>6.9260000000000002</v>
      </c>
      <c r="AO50" s="326">
        <v>6.9260000000000002</v>
      </c>
    </row>
    <row r="51" spans="1:41" ht="15" x14ac:dyDescent="0.25">
      <c r="A51" s="228" t="s">
        <v>1438</v>
      </c>
      <c r="B51" s="327">
        <v>4.87</v>
      </c>
      <c r="C51" s="328">
        <v>4.65810746996031</v>
      </c>
      <c r="D51" s="328">
        <v>4.46</v>
      </c>
      <c r="E51" s="328">
        <v>3.93</v>
      </c>
      <c r="F51" s="328">
        <v>3.6704442388972391</v>
      </c>
      <c r="G51" s="328">
        <v>3.15</v>
      </c>
      <c r="H51" s="329">
        <v>2.9</v>
      </c>
      <c r="I51" s="329">
        <v>3.72</v>
      </c>
      <c r="J51" s="329">
        <v>3.7908056869852333</v>
      </c>
      <c r="K51" s="329">
        <v>3.72</v>
      </c>
      <c r="L51" s="329">
        <v>3.5</v>
      </c>
      <c r="M51" s="329">
        <v>3.5244918478479441</v>
      </c>
      <c r="N51" s="329">
        <v>3.2932118136425665</v>
      </c>
      <c r="O51" s="329">
        <v>3.6342286465481792</v>
      </c>
      <c r="P51" s="330">
        <v>3.43</v>
      </c>
      <c r="Q51" s="331">
        <v>3.32</v>
      </c>
      <c r="R51" s="332">
        <v>2.87</v>
      </c>
      <c r="S51" s="332">
        <v>2.59</v>
      </c>
      <c r="T51" s="333">
        <v>2.3342682569268467</v>
      </c>
      <c r="U51" s="333">
        <v>2.0644457136205743</v>
      </c>
      <c r="V51" s="333">
        <v>2.0913472222817577</v>
      </c>
      <c r="W51" s="333">
        <v>2.1088065210681899</v>
      </c>
      <c r="X51" s="333">
        <v>2.0107066502428181</v>
      </c>
      <c r="Y51" s="333">
        <v>2.2466136781994508</v>
      </c>
      <c r="Z51" s="333">
        <v>2.4394822938484988</v>
      </c>
      <c r="AA51" s="333">
        <v>2.673145789139435</v>
      </c>
      <c r="AB51" s="333">
        <v>2.3884600174188626</v>
      </c>
      <c r="AC51" s="333">
        <v>2.4709818074346916</v>
      </c>
      <c r="AD51" s="333">
        <v>2.2300944142742942</v>
      </c>
      <c r="AE51" s="334">
        <v>2.3456461163803417</v>
      </c>
      <c r="AF51" s="334">
        <v>3.0627574747405606</v>
      </c>
      <c r="AG51" s="333">
        <v>2.8825653862696448</v>
      </c>
      <c r="AH51" s="335">
        <v>4.1381764123134035</v>
      </c>
      <c r="AI51" s="335">
        <v>4.4153607863513535</v>
      </c>
      <c r="AJ51" s="335">
        <v>4.5872313860851994</v>
      </c>
      <c r="AK51" s="336">
        <v>5.0999999999999996</v>
      </c>
      <c r="AL51" s="336">
        <v>4.86892024581537</v>
      </c>
      <c r="AM51" s="336">
        <v>4.6258529405771194</v>
      </c>
      <c r="AN51" s="336">
        <v>4.9931075728602599</v>
      </c>
      <c r="AO51" s="336">
        <v>4.7437925043671108</v>
      </c>
    </row>
    <row r="52" spans="1:41" ht="45" x14ac:dyDescent="0.25">
      <c r="A52" s="228" t="s">
        <v>1439</v>
      </c>
      <c r="B52" s="333"/>
      <c r="C52" s="333"/>
      <c r="D52" s="333"/>
      <c r="E52" s="333"/>
      <c r="F52" s="333"/>
      <c r="G52" s="333"/>
      <c r="H52" s="333"/>
      <c r="I52" s="333"/>
      <c r="J52" s="333"/>
      <c r="K52" s="333"/>
      <c r="L52" s="333"/>
      <c r="M52" s="333"/>
      <c r="N52" s="333"/>
      <c r="O52" s="333"/>
      <c r="P52" s="333"/>
      <c r="Q52" s="337" t="s">
        <v>1440</v>
      </c>
      <c r="R52" s="338" t="s">
        <v>1440</v>
      </c>
      <c r="S52" s="338" t="s">
        <v>1440</v>
      </c>
      <c r="T52" s="339" t="s">
        <v>1440</v>
      </c>
      <c r="U52" s="339" t="s">
        <v>1440</v>
      </c>
      <c r="V52" s="339" t="s">
        <v>1440</v>
      </c>
      <c r="W52" s="339" t="s">
        <v>1440</v>
      </c>
      <c r="X52" s="339" t="s">
        <v>1440</v>
      </c>
      <c r="Y52" s="339" t="s">
        <v>1440</v>
      </c>
      <c r="Z52" s="339" t="s">
        <v>1440</v>
      </c>
      <c r="AA52" s="339" t="s">
        <v>1440</v>
      </c>
      <c r="AB52" s="339" t="s">
        <v>1440</v>
      </c>
      <c r="AC52" s="339" t="s">
        <v>1440</v>
      </c>
      <c r="AD52" s="339" t="s">
        <v>1440</v>
      </c>
      <c r="AE52" s="340" t="s">
        <v>1440</v>
      </c>
      <c r="AF52" s="340" t="s">
        <v>1440</v>
      </c>
      <c r="AG52" s="339" t="s">
        <v>1440</v>
      </c>
      <c r="AH52" s="341" t="s">
        <v>1440</v>
      </c>
      <c r="AI52" s="341" t="s">
        <v>1440</v>
      </c>
      <c r="AJ52" s="341" t="s">
        <v>1440</v>
      </c>
      <c r="AK52" s="342" t="s">
        <v>1440</v>
      </c>
      <c r="AL52" s="342" t="s">
        <v>1440</v>
      </c>
      <c r="AM52" s="342" t="s">
        <v>1440</v>
      </c>
      <c r="AN52" s="342" t="s">
        <v>1440</v>
      </c>
      <c r="AO52" s="342" t="s">
        <v>1440</v>
      </c>
    </row>
    <row r="53" spans="1:41" ht="15" x14ac:dyDescent="0.25">
      <c r="A53" s="182" t="s">
        <v>1441</v>
      </c>
      <c r="B53" s="333"/>
      <c r="C53" s="333"/>
      <c r="D53" s="333"/>
      <c r="E53" s="333"/>
      <c r="F53" s="333"/>
      <c r="G53" s="333"/>
      <c r="H53" s="333"/>
      <c r="I53" s="333"/>
      <c r="J53" s="333"/>
      <c r="K53" s="333"/>
      <c r="L53" s="333"/>
      <c r="M53" s="333"/>
      <c r="N53" s="333"/>
      <c r="O53" s="333"/>
      <c r="P53" s="333"/>
      <c r="Q53" s="343" t="s">
        <v>1413</v>
      </c>
      <c r="R53" s="344" t="s">
        <v>1413</v>
      </c>
      <c r="S53" s="344" t="s">
        <v>1413</v>
      </c>
      <c r="T53" s="345" t="s">
        <v>1413</v>
      </c>
      <c r="U53" s="345" t="s">
        <v>1413</v>
      </c>
      <c r="V53" s="345" t="s">
        <v>1413</v>
      </c>
      <c r="W53" s="345" t="s">
        <v>1413</v>
      </c>
      <c r="X53" s="345" t="s">
        <v>1413</v>
      </c>
      <c r="Y53" s="345" t="s">
        <v>1413</v>
      </c>
      <c r="Z53" s="345" t="s">
        <v>1413</v>
      </c>
      <c r="AA53" s="345" t="s">
        <v>1413</v>
      </c>
      <c r="AB53" s="345" t="s">
        <v>1413</v>
      </c>
      <c r="AC53" s="345" t="s">
        <v>1413</v>
      </c>
      <c r="AD53" s="345" t="s">
        <v>1413</v>
      </c>
      <c r="AE53" s="346" t="s">
        <v>1413</v>
      </c>
      <c r="AF53" s="346" t="s">
        <v>1413</v>
      </c>
      <c r="AG53" s="345" t="s">
        <v>1413</v>
      </c>
      <c r="AH53" s="347" t="s">
        <v>1413</v>
      </c>
      <c r="AI53" s="347" t="s">
        <v>1413</v>
      </c>
      <c r="AJ53" s="347" t="s">
        <v>1413</v>
      </c>
      <c r="AK53" s="348" t="s">
        <v>1413</v>
      </c>
      <c r="AL53" s="348" t="s">
        <v>1413</v>
      </c>
      <c r="AM53" s="348" t="s">
        <v>1413</v>
      </c>
      <c r="AN53" s="348" t="s">
        <v>1413</v>
      </c>
      <c r="AO53" s="348" t="s">
        <v>1413</v>
      </c>
    </row>
    <row r="54" spans="1:41" ht="13.5" thickBot="1" x14ac:dyDescent="0.25">
      <c r="A54" s="229" t="s">
        <v>1442</v>
      </c>
      <c r="B54" s="349"/>
      <c r="C54" s="349"/>
      <c r="D54" s="349"/>
      <c r="E54" s="349"/>
      <c r="F54" s="349"/>
      <c r="G54" s="349"/>
      <c r="H54" s="349"/>
      <c r="I54" s="349"/>
      <c r="J54" s="349"/>
      <c r="K54" s="349"/>
      <c r="L54" s="349"/>
      <c r="M54" s="349"/>
      <c r="N54" s="349"/>
      <c r="O54" s="349"/>
      <c r="P54" s="349"/>
      <c r="Q54" s="350" t="s">
        <v>1443</v>
      </c>
      <c r="R54" s="351" t="s">
        <v>1443</v>
      </c>
      <c r="S54" s="351" t="s">
        <v>1443</v>
      </c>
      <c r="T54" s="349" t="s">
        <v>1443</v>
      </c>
      <c r="U54" s="349" t="s">
        <v>1443</v>
      </c>
      <c r="V54" s="349" t="s">
        <v>1443</v>
      </c>
      <c r="W54" s="349" t="s">
        <v>1443</v>
      </c>
      <c r="X54" s="349" t="s">
        <v>1443</v>
      </c>
      <c r="Y54" s="349" t="s">
        <v>1443</v>
      </c>
      <c r="Z54" s="349" t="s">
        <v>1443</v>
      </c>
      <c r="AA54" s="349" t="s">
        <v>1443</v>
      </c>
      <c r="AB54" s="349" t="s">
        <v>1443</v>
      </c>
      <c r="AC54" s="349" t="s">
        <v>1443</v>
      </c>
      <c r="AD54" s="349" t="s">
        <v>1443</v>
      </c>
      <c r="AE54" s="352" t="s">
        <v>1443</v>
      </c>
      <c r="AF54" s="352" t="s">
        <v>1443</v>
      </c>
      <c r="AG54" s="349" t="s">
        <v>1443</v>
      </c>
      <c r="AH54" s="353" t="s">
        <v>1443</v>
      </c>
      <c r="AI54" s="353" t="s">
        <v>1443</v>
      </c>
      <c r="AJ54" s="353" t="s">
        <v>1443</v>
      </c>
      <c r="AK54" s="354" t="s">
        <v>1443</v>
      </c>
      <c r="AL54" s="354" t="s">
        <v>1443</v>
      </c>
      <c r="AM54" s="354" t="s">
        <v>1443</v>
      </c>
      <c r="AN54" s="354" t="s">
        <v>1443</v>
      </c>
      <c r="AO54" s="354" t="s">
        <v>1443</v>
      </c>
    </row>
    <row r="55" spans="1:41" ht="13.5" thickBot="1" x14ac:dyDescent="0.25">
      <c r="A55" s="355"/>
      <c r="B55" s="356"/>
      <c r="C55" s="356"/>
      <c r="D55" s="356"/>
      <c r="E55" s="356"/>
      <c r="F55" s="356"/>
      <c r="G55" s="356"/>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57"/>
      <c r="AF55" s="357"/>
      <c r="AG55" s="357"/>
      <c r="AH55" s="357"/>
      <c r="AI55" s="357"/>
      <c r="AJ55" s="357"/>
      <c r="AK55" s="358"/>
      <c r="AL55" s="358"/>
      <c r="AM55" s="358"/>
      <c r="AN55" s="358"/>
      <c r="AO55" s="358"/>
    </row>
    <row r="56" spans="1:41" ht="13.5" thickBot="1" x14ac:dyDescent="0.25">
      <c r="A56" s="235" t="s">
        <v>1444</v>
      </c>
      <c r="B56" s="359"/>
      <c r="C56" s="359"/>
      <c r="D56" s="359"/>
      <c r="E56" s="359"/>
      <c r="F56" s="359"/>
      <c r="G56" s="359"/>
      <c r="H56" s="360"/>
      <c r="I56" s="360"/>
      <c r="J56" s="360"/>
      <c r="K56" s="360"/>
      <c r="L56" s="360"/>
      <c r="M56" s="360"/>
      <c r="N56" s="360"/>
      <c r="O56" s="360"/>
      <c r="P56" s="360"/>
      <c r="Q56" s="361"/>
      <c r="R56" s="360"/>
      <c r="S56" s="360"/>
      <c r="T56" s="360"/>
      <c r="U56" s="360"/>
      <c r="V56" s="360"/>
      <c r="W56" s="360"/>
      <c r="X56" s="360"/>
      <c r="Y56" s="360"/>
      <c r="Z56" s="360"/>
      <c r="AA56" s="360"/>
      <c r="AB56" s="360"/>
      <c r="AC56" s="360"/>
      <c r="AD56" s="360"/>
      <c r="AE56" s="362"/>
      <c r="AF56" s="363"/>
      <c r="AG56" s="364"/>
      <c r="AH56" s="365"/>
      <c r="AI56" s="240"/>
      <c r="AJ56" s="240"/>
      <c r="AK56" s="240"/>
      <c r="AL56" s="240"/>
      <c r="AM56" s="240"/>
      <c r="AN56" s="240"/>
      <c r="AO56" s="240"/>
    </row>
    <row r="57" spans="1:41" ht="15" x14ac:dyDescent="0.25">
      <c r="A57" s="366" t="s">
        <v>1445</v>
      </c>
      <c r="B57" s="432">
        <v>0.51324776848995601</v>
      </c>
      <c r="C57" s="433">
        <v>0.32</v>
      </c>
      <c r="D57" s="434">
        <v>47.45</v>
      </c>
      <c r="E57" s="435">
        <v>77.75</v>
      </c>
      <c r="F57" s="436">
        <v>115.17</v>
      </c>
      <c r="G57" s="437">
        <v>0.26</v>
      </c>
      <c r="H57" s="437">
        <v>0.27</v>
      </c>
      <c r="I57" s="437">
        <v>0.39</v>
      </c>
      <c r="J57" s="437">
        <v>0.42</v>
      </c>
      <c r="K57" s="437">
        <v>0.51</v>
      </c>
      <c r="L57" s="437">
        <v>0.74</v>
      </c>
      <c r="M57" s="437">
        <v>0.42</v>
      </c>
      <c r="N57" s="437">
        <v>0.45</v>
      </c>
      <c r="O57" s="437">
        <v>0.34</v>
      </c>
      <c r="P57" s="438">
        <v>0.37</v>
      </c>
      <c r="Q57" s="439">
        <v>0.38</v>
      </c>
      <c r="R57" s="438">
        <v>0.6</v>
      </c>
      <c r="S57" s="437">
        <v>0.64</v>
      </c>
      <c r="T57" s="438">
        <v>0.38834109241073106</v>
      </c>
      <c r="U57" s="438">
        <v>0.37486798468821753</v>
      </c>
      <c r="V57" s="438">
        <v>0.37440936521452112</v>
      </c>
      <c r="W57" s="438">
        <v>0.38020901504342075</v>
      </c>
      <c r="X57" s="438">
        <v>0.41016525924950564</v>
      </c>
      <c r="Y57" s="438">
        <v>0.74187096941834718</v>
      </c>
      <c r="Z57" s="438">
        <v>0.49240567377412592</v>
      </c>
      <c r="AA57" s="438">
        <v>0.40725482230244531</v>
      </c>
      <c r="AB57" s="438">
        <v>0.38180875692143751</v>
      </c>
      <c r="AC57" s="438">
        <v>0.54428792921245461</v>
      </c>
      <c r="AD57" s="438">
        <v>0.5373337533076904</v>
      </c>
      <c r="AE57" s="433">
        <v>0.37689082356138615</v>
      </c>
      <c r="AF57" s="440">
        <v>0.47990733678059888</v>
      </c>
      <c r="AG57" s="441">
        <v>0.47001540426486482</v>
      </c>
      <c r="AH57" s="442">
        <v>0.68283984602085313</v>
      </c>
      <c r="AI57" s="442">
        <v>0.77648711392522718</v>
      </c>
      <c r="AJ57" s="442">
        <v>0.53842955303848061</v>
      </c>
      <c r="AK57" s="443">
        <v>0.46</v>
      </c>
      <c r="AL57" s="443">
        <v>0.44</v>
      </c>
      <c r="AM57" s="443">
        <v>0.40429598841071163</v>
      </c>
      <c r="AN57" s="443">
        <v>0.54686331149527734</v>
      </c>
      <c r="AO57" s="444">
        <v>0.51338595462313197</v>
      </c>
    </row>
    <row r="58" spans="1:41" ht="15" x14ac:dyDescent="0.25">
      <c r="A58" s="367" t="s">
        <v>1446</v>
      </c>
      <c r="B58" s="432"/>
      <c r="C58" s="368">
        <v>8.6259999999999994</v>
      </c>
      <c r="D58" s="369"/>
      <c r="E58" s="370"/>
      <c r="F58" s="371"/>
      <c r="G58" s="368">
        <v>10.376850396</v>
      </c>
      <c r="H58" s="368">
        <v>9.9997894509999998</v>
      </c>
      <c r="I58" s="368">
        <v>9.6428282440000004</v>
      </c>
      <c r="J58" s="368">
        <v>9.3685138860000006</v>
      </c>
      <c r="K58" s="368">
        <v>9.0318583799999992</v>
      </c>
      <c r="L58" s="368">
        <v>8.6188335620000007</v>
      </c>
      <c r="M58" s="368">
        <v>9.3838763319999998</v>
      </c>
      <c r="N58" s="368">
        <v>9.1922638689999996</v>
      </c>
      <c r="O58" s="368">
        <v>13.059334</v>
      </c>
      <c r="P58" s="372">
        <v>12.919302999999999</v>
      </c>
      <c r="Q58" s="373">
        <v>12.772318</v>
      </c>
      <c r="R58" s="372">
        <v>11.673634</v>
      </c>
      <c r="S58" s="368">
        <v>11.153858987</v>
      </c>
      <c r="T58" s="372">
        <v>10.950206987360001</v>
      </c>
      <c r="U58" s="372">
        <v>10.81935344281</v>
      </c>
      <c r="V58" s="372">
        <v>10.731171346229999</v>
      </c>
      <c r="W58" s="372">
        <v>10.422766378690001</v>
      </c>
      <c r="X58" s="372">
        <v>10.332580578649999</v>
      </c>
      <c r="Y58" s="372">
        <v>10.367618863790002</v>
      </c>
      <c r="Z58" s="372">
        <v>10.424581591319999</v>
      </c>
      <c r="AA58" s="372">
        <v>10.30079800729</v>
      </c>
      <c r="AB58" s="372">
        <v>10.255189324750001</v>
      </c>
      <c r="AC58" s="372">
        <v>10.416234051870001</v>
      </c>
      <c r="AD58" s="372">
        <v>10.52292726806</v>
      </c>
      <c r="AE58" s="368">
        <v>10.25771980725</v>
      </c>
      <c r="AF58" s="372">
        <v>10.182587282110001</v>
      </c>
      <c r="AG58" s="374">
        <v>10.147994043940001</v>
      </c>
      <c r="AH58" s="326">
        <v>10.06881776354</v>
      </c>
      <c r="AI58" s="326">
        <v>9.8949895886100006</v>
      </c>
      <c r="AJ58" s="326">
        <v>9.6923226172299994</v>
      </c>
      <c r="AK58" s="326">
        <v>9.3699999999999992</v>
      </c>
      <c r="AL58" s="375">
        <v>9.2781106223500007</v>
      </c>
      <c r="AM58" s="375">
        <v>9.1057625801200004</v>
      </c>
      <c r="AN58" s="375">
        <v>8.9657831331100013</v>
      </c>
      <c r="AO58" s="375">
        <v>9.1738470989699987</v>
      </c>
    </row>
    <row r="59" spans="1:41" ht="14.25" x14ac:dyDescent="0.2">
      <c r="A59" s="367" t="s">
        <v>1447</v>
      </c>
      <c r="B59" s="333"/>
      <c r="C59" s="376"/>
      <c r="D59" s="333"/>
      <c r="E59" s="333"/>
      <c r="F59" s="333"/>
      <c r="G59" s="376"/>
      <c r="H59" s="376"/>
      <c r="I59" s="376"/>
      <c r="J59" s="376"/>
      <c r="K59" s="376"/>
      <c r="L59" s="376"/>
      <c r="M59" s="376"/>
      <c r="N59" s="376"/>
      <c r="O59" s="376"/>
      <c r="P59" s="377"/>
      <c r="Q59" s="321">
        <v>14.88653073875</v>
      </c>
      <c r="R59" s="322">
        <v>13.50689746752</v>
      </c>
      <c r="S59" s="376" t="s">
        <v>1448</v>
      </c>
      <c r="T59" s="324">
        <v>12.740794487360001</v>
      </c>
      <c r="U59" s="324">
        <v>12.602005942809999</v>
      </c>
      <c r="V59" s="324">
        <v>12.480823846229999</v>
      </c>
      <c r="W59" s="324">
        <v>12.089745252220002</v>
      </c>
      <c r="X59" s="324">
        <v>11.48446726163</v>
      </c>
      <c r="Y59" s="324">
        <v>11.642896363790001</v>
      </c>
      <c r="Z59" s="372">
        <v>11.92335909132</v>
      </c>
      <c r="AA59" s="378">
        <v>11.861030507290002</v>
      </c>
      <c r="AB59" s="372">
        <v>11.817671824750001</v>
      </c>
      <c r="AC59" s="368">
        <v>11.792999999999999</v>
      </c>
      <c r="AD59" s="378">
        <v>12.003</v>
      </c>
      <c r="AE59" s="319">
        <v>11.728999999999999</v>
      </c>
      <c r="AF59" s="320">
        <v>11.523999999999999</v>
      </c>
      <c r="AG59" s="379">
        <v>11.464</v>
      </c>
      <c r="AH59" s="326">
        <v>11.236910715970001</v>
      </c>
      <c r="AI59" s="326">
        <v>10.912632138335413</v>
      </c>
      <c r="AJ59" s="326">
        <v>10.84387987915348</v>
      </c>
      <c r="AK59" s="326">
        <v>10.561999999999999</v>
      </c>
      <c r="AL59" s="326">
        <v>10.4604506927939</v>
      </c>
      <c r="AM59" s="326">
        <v>10.278146151938872</v>
      </c>
      <c r="AN59" s="326">
        <v>10.004856363439869</v>
      </c>
      <c r="AO59" s="326">
        <v>10.213112492243866</v>
      </c>
    </row>
    <row r="60" spans="1:41" ht="15" x14ac:dyDescent="0.25">
      <c r="A60" s="367" t="s">
        <v>1449</v>
      </c>
      <c r="B60" s="432"/>
      <c r="C60" s="445">
        <v>-0.99752424355465941</v>
      </c>
      <c r="D60" s="446">
        <v>-1</v>
      </c>
      <c r="E60" s="445">
        <v>-1</v>
      </c>
      <c r="F60" s="447">
        <v>-1</v>
      </c>
      <c r="G60" s="445">
        <v>-0.87836828500348296</v>
      </c>
      <c r="H60" s="445">
        <v>-0.85469787373283113</v>
      </c>
      <c r="I60" s="445">
        <v>-0.85</v>
      </c>
      <c r="J60" s="445">
        <v>-0.85</v>
      </c>
      <c r="K60" s="445">
        <v>-0.85</v>
      </c>
      <c r="L60" s="445">
        <v>-0.85</v>
      </c>
      <c r="M60" s="445">
        <v>-0.85</v>
      </c>
      <c r="N60" s="445">
        <v>-0.85</v>
      </c>
      <c r="O60" s="445">
        <v>5.7544189440400295E-2</v>
      </c>
      <c r="P60" s="447">
        <v>6.3363827568532427E-2</v>
      </c>
      <c r="Q60" s="448">
        <v>5.6175561822664477E-2</v>
      </c>
      <c r="R60" s="447">
        <v>0.1051524127068546</v>
      </c>
      <c r="S60" s="445">
        <v>8.0011380318095515E-2</v>
      </c>
      <c r="T60" s="447">
        <v>6.7314036931454213E-2</v>
      </c>
      <c r="U60" s="447">
        <v>6.0386638125770498E-2</v>
      </c>
      <c r="V60" s="447">
        <v>6.9997372012156722E-2</v>
      </c>
      <c r="W60" s="447">
        <v>6.1029830768758231E-2</v>
      </c>
      <c r="X60" s="447">
        <v>8.4018109806642149E-2</v>
      </c>
      <c r="Y60" s="447">
        <v>0.36945445565259338</v>
      </c>
      <c r="Z60" s="447">
        <v>0.19330845552325138</v>
      </c>
      <c r="AA60" s="447">
        <v>0.14031375201676677</v>
      </c>
      <c r="AB60" s="447">
        <v>0.13450920167905878</v>
      </c>
      <c r="AC60" s="447">
        <v>0.30563231080995634</v>
      </c>
      <c r="AD60" s="447">
        <v>0.32463704860327391</v>
      </c>
      <c r="AE60" s="445">
        <v>0.2000867391704928</v>
      </c>
      <c r="AF60" s="447">
        <v>0.30233915001046818</v>
      </c>
      <c r="AG60" s="449">
        <v>0.31691225085408425</v>
      </c>
      <c r="AH60" s="450">
        <v>0.51963697822062316</v>
      </c>
      <c r="AI60" s="450">
        <v>0.61925931918386379</v>
      </c>
      <c r="AJ60" s="450">
        <v>0.4101863239272725</v>
      </c>
      <c r="AK60" s="450">
        <v>0.33000000000000007</v>
      </c>
      <c r="AL60" s="451">
        <v>0.32456469098381002</v>
      </c>
      <c r="AM60" s="451">
        <v>0.30123271626841785</v>
      </c>
      <c r="AN60" s="451">
        <v>0.4445929915135427</v>
      </c>
      <c r="AO60" s="450">
        <v>0.47463589440220932</v>
      </c>
    </row>
    <row r="61" spans="1:41" ht="15" x14ac:dyDescent="0.25">
      <c r="A61" s="228" t="s">
        <v>1450</v>
      </c>
      <c r="B61" s="333"/>
      <c r="C61" s="376"/>
      <c r="D61" s="333"/>
      <c r="E61" s="333"/>
      <c r="F61" s="333"/>
      <c r="G61" s="376"/>
      <c r="H61" s="376"/>
      <c r="I61" s="376"/>
      <c r="J61" s="376"/>
      <c r="K61" s="376"/>
      <c r="L61" s="376"/>
      <c r="M61" s="376"/>
      <c r="N61" s="376"/>
      <c r="O61" s="376"/>
      <c r="P61" s="377"/>
      <c r="Q61" s="452">
        <v>0.03</v>
      </c>
      <c r="R61" s="435">
        <v>0.03</v>
      </c>
      <c r="S61" s="435">
        <v>0.03</v>
      </c>
      <c r="T61" s="436">
        <v>3.0000000000000027E-2</v>
      </c>
      <c r="U61" s="436">
        <v>3.0000000000000027E-2</v>
      </c>
      <c r="V61" s="436">
        <v>3.0000000000000027E-2</v>
      </c>
      <c r="W61" s="436">
        <v>3.0000000000000027E-2</v>
      </c>
      <c r="X61" s="436">
        <v>3.0000000000000027E-2</v>
      </c>
      <c r="Y61" s="436">
        <v>3.0000000000000027E-2</v>
      </c>
      <c r="Z61" s="436">
        <v>3.0000000000000027E-2</v>
      </c>
      <c r="AA61" s="436">
        <v>3.0000000000000027E-2</v>
      </c>
      <c r="AB61" s="436">
        <v>3.0000000000000027E-2</v>
      </c>
      <c r="AC61" s="436">
        <v>3.0000000000000027E-2</v>
      </c>
      <c r="AD61" s="436">
        <v>3.0000000000000027E-2</v>
      </c>
      <c r="AE61" s="435">
        <v>3.0000000000000027E-2</v>
      </c>
      <c r="AF61" s="436">
        <v>3.0000000000000027E-2</v>
      </c>
      <c r="AG61" s="453">
        <v>3.0000000000000027E-2</v>
      </c>
      <c r="AH61" s="450">
        <v>3.0000000000000027E-2</v>
      </c>
      <c r="AI61" s="450">
        <v>3.0000000000000027E-2</v>
      </c>
      <c r="AJ61" s="450">
        <v>3.0000000000000027E-2</v>
      </c>
      <c r="AK61" s="450">
        <v>3.0000000000000027E-2</v>
      </c>
      <c r="AL61" s="450">
        <v>3.0000000000000027E-2</v>
      </c>
      <c r="AM61" s="450">
        <v>3.0000000000000027E-2</v>
      </c>
      <c r="AN61" s="450">
        <v>3.0000000000000027E-2</v>
      </c>
      <c r="AO61" s="450">
        <v>3.0000000000000027E-2</v>
      </c>
    </row>
    <row r="62" spans="1:41" x14ac:dyDescent="0.2">
      <c r="A62" s="222" t="s">
        <v>1451</v>
      </c>
      <c r="B62" s="333"/>
      <c r="C62" s="376"/>
      <c r="D62" s="333"/>
      <c r="E62" s="333"/>
      <c r="F62" s="333"/>
      <c r="G62" s="376"/>
      <c r="H62" s="376"/>
      <c r="I62" s="376"/>
      <c r="J62" s="376"/>
      <c r="K62" s="376"/>
      <c r="L62" s="376"/>
      <c r="M62" s="376"/>
      <c r="N62" s="376"/>
      <c r="O62" s="376"/>
      <c r="P62" s="377"/>
      <c r="Q62" s="452">
        <v>0.05</v>
      </c>
      <c r="R62" s="435">
        <v>0.05</v>
      </c>
      <c r="S62" s="435">
        <v>0.05</v>
      </c>
      <c r="T62" s="436">
        <v>5.0000000000000044E-2</v>
      </c>
      <c r="U62" s="436">
        <v>5.0000000000000044E-2</v>
      </c>
      <c r="V62" s="436">
        <v>5.0000000000000044E-2</v>
      </c>
      <c r="W62" s="436">
        <v>5.0000000000000044E-2</v>
      </c>
      <c r="X62" s="436">
        <v>5.0000000000000044E-2</v>
      </c>
      <c r="Y62" s="436">
        <v>5.0000000000000044E-2</v>
      </c>
      <c r="Z62" s="436">
        <v>5.0000000000000044E-2</v>
      </c>
      <c r="AA62" s="436">
        <v>5.0000000000000044E-2</v>
      </c>
      <c r="AB62" s="436">
        <v>5.0000000000000044E-2</v>
      </c>
      <c r="AC62" s="436">
        <v>5.0000000000000044E-2</v>
      </c>
      <c r="AD62" s="436">
        <v>5.0000000000000044E-2</v>
      </c>
      <c r="AE62" s="435">
        <v>5.0000000000000044E-2</v>
      </c>
      <c r="AF62" s="436">
        <v>5.0000000000000044E-2</v>
      </c>
      <c r="AG62" s="453">
        <v>5.0000000000000044E-2</v>
      </c>
      <c r="AH62" s="450">
        <v>5.0000000000000044E-2</v>
      </c>
      <c r="AI62" s="450">
        <v>5.0000000000000044E-2</v>
      </c>
      <c r="AJ62" s="450">
        <v>5.0000000000000044E-2</v>
      </c>
      <c r="AK62" s="450">
        <v>5.0000000000000044E-2</v>
      </c>
      <c r="AL62" s="450">
        <v>5.0000000000000044E-2</v>
      </c>
      <c r="AM62" s="450">
        <v>5.0000000000000044E-2</v>
      </c>
      <c r="AN62" s="450">
        <v>5.0000000000000044E-2</v>
      </c>
      <c r="AO62" s="450">
        <v>5.0000000000000044E-2</v>
      </c>
    </row>
    <row r="63" spans="1:41" x14ac:dyDescent="0.2">
      <c r="A63" s="222" t="s">
        <v>1452</v>
      </c>
      <c r="B63" s="333"/>
      <c r="C63" s="376"/>
      <c r="D63" s="333"/>
      <c r="E63" s="333"/>
      <c r="F63" s="333"/>
      <c r="G63" s="376"/>
      <c r="H63" s="376"/>
      <c r="I63" s="376"/>
      <c r="J63" s="376"/>
      <c r="K63" s="376"/>
      <c r="L63" s="376"/>
      <c r="M63" s="376"/>
      <c r="N63" s="376"/>
      <c r="O63" s="376"/>
      <c r="P63" s="377"/>
      <c r="Q63" s="452">
        <v>0.05</v>
      </c>
      <c r="R63" s="435">
        <v>0.05</v>
      </c>
      <c r="S63" s="435">
        <v>0.05</v>
      </c>
      <c r="T63" s="436">
        <v>5.0000000000000044E-2</v>
      </c>
      <c r="U63" s="436">
        <v>5.0000000000000044E-2</v>
      </c>
      <c r="V63" s="436">
        <v>5.0000000000000044E-2</v>
      </c>
      <c r="W63" s="436">
        <v>5.0000000000000044E-2</v>
      </c>
      <c r="X63" s="436">
        <v>5.0000000000000044E-2</v>
      </c>
      <c r="Y63" s="436">
        <v>5.0000000000000044E-2</v>
      </c>
      <c r="Z63" s="436">
        <v>5.0000000000000044E-2</v>
      </c>
      <c r="AA63" s="436">
        <v>5.0000000000000044E-2</v>
      </c>
      <c r="AB63" s="436">
        <v>0.05</v>
      </c>
      <c r="AC63" s="436">
        <v>0.05</v>
      </c>
      <c r="AD63" s="436">
        <v>0.05</v>
      </c>
      <c r="AE63" s="435">
        <v>0.05</v>
      </c>
      <c r="AF63" s="436">
        <v>0.05</v>
      </c>
      <c r="AG63" s="453">
        <v>0.05</v>
      </c>
      <c r="AH63" s="450">
        <v>0.05</v>
      </c>
      <c r="AI63" s="450">
        <v>0.05</v>
      </c>
      <c r="AJ63" s="450">
        <v>0.05</v>
      </c>
      <c r="AK63" s="450">
        <v>0.05</v>
      </c>
      <c r="AL63" s="450">
        <v>0.05</v>
      </c>
      <c r="AM63" s="450">
        <v>0.05</v>
      </c>
      <c r="AN63" s="450">
        <v>0.05</v>
      </c>
      <c r="AO63" s="450">
        <v>0.05</v>
      </c>
    </row>
    <row r="64" spans="1:41" ht="14.25" x14ac:dyDescent="0.2">
      <c r="A64" s="367" t="s">
        <v>1453</v>
      </c>
      <c r="B64" s="432"/>
      <c r="C64" s="319">
        <v>1.7189177E-2</v>
      </c>
      <c r="D64" s="322">
        <v>340.82003192558352</v>
      </c>
      <c r="E64" s="319">
        <v>671.64568192639899</v>
      </c>
      <c r="F64" s="320">
        <v>994.74569337749335</v>
      </c>
      <c r="G64" s="319">
        <v>1.222277104</v>
      </c>
      <c r="H64" s="319">
        <v>1.46014106685878</v>
      </c>
      <c r="I64" s="319">
        <v>1.53074874618417</v>
      </c>
      <c r="J64" s="319">
        <v>1.7740486069494901</v>
      </c>
      <c r="K64" s="319">
        <v>1.96901181242609</v>
      </c>
      <c r="L64" s="319">
        <v>3.9589725725937202</v>
      </c>
      <c r="M64" s="319">
        <v>2.8078681790745499</v>
      </c>
      <c r="N64" s="319">
        <v>3.06462283826</v>
      </c>
      <c r="O64" s="319">
        <v>3.2914250749999998</v>
      </c>
      <c r="P64" s="320">
        <v>3.6359089999999998</v>
      </c>
      <c r="Q64" s="321">
        <v>3.9837820000000002</v>
      </c>
      <c r="R64" s="320">
        <v>4.3064210000000003</v>
      </c>
      <c r="S64" s="319">
        <v>4.628609451</v>
      </c>
      <c r="T64" s="320">
        <v>1.8153682048099999</v>
      </c>
      <c r="U64" s="320">
        <v>1.7978097018994188</v>
      </c>
      <c r="V64" s="320">
        <v>1.7679015733900001</v>
      </c>
      <c r="W64" s="320">
        <v>1.66697887353</v>
      </c>
      <c r="X64" s="320">
        <v>1.1518866829800001</v>
      </c>
      <c r="Y64" s="320">
        <v>1.2767800256393755</v>
      </c>
      <c r="Z64" s="320">
        <v>1.62497886131</v>
      </c>
      <c r="AA64" s="320">
        <v>1.5689267277300001</v>
      </c>
      <c r="AB64" s="320">
        <v>1.5649633062599999</v>
      </c>
      <c r="AC64" s="320">
        <v>1.3766652552400001</v>
      </c>
      <c r="AD64" s="320">
        <v>1.4804493920292774</v>
      </c>
      <c r="AE64" s="319">
        <v>1.4716501750782223</v>
      </c>
      <c r="AF64" s="320">
        <v>1.3412844745649226</v>
      </c>
      <c r="AG64" s="379">
        <v>1.316064537939184</v>
      </c>
      <c r="AH64" s="325">
        <v>1.1680929524300001</v>
      </c>
      <c r="AI64" s="325">
        <v>1.0176425497254116</v>
      </c>
      <c r="AJ64" s="325">
        <v>1.15155726192348</v>
      </c>
      <c r="AK64" s="326">
        <v>1.1930000000000001</v>
      </c>
      <c r="AL64" s="326">
        <v>1.18234007044388</v>
      </c>
      <c r="AM64" s="326">
        <v>1.17238357181887</v>
      </c>
      <c r="AN64" s="326">
        <v>1.0390732303298689</v>
      </c>
      <c r="AO64" s="326">
        <v>1.0392653932738676</v>
      </c>
    </row>
    <row r="65" spans="1:41" ht="14.25" x14ac:dyDescent="0.2">
      <c r="A65" s="367" t="s">
        <v>1454</v>
      </c>
      <c r="B65" s="432"/>
      <c r="C65" s="368">
        <v>1.04145</v>
      </c>
      <c r="D65" s="380"/>
      <c r="E65" s="368"/>
      <c r="F65" s="372"/>
      <c r="G65" s="368">
        <v>1.50735</v>
      </c>
      <c r="H65" s="368">
        <v>1.50735</v>
      </c>
      <c r="I65" s="368">
        <v>1.3760999999999999</v>
      </c>
      <c r="J65" s="368">
        <v>1.3552875</v>
      </c>
      <c r="K65" s="368">
        <v>1.2750374999999998</v>
      </c>
      <c r="L65" s="368">
        <v>1.2690375</v>
      </c>
      <c r="M65" s="368">
        <v>1.5540375</v>
      </c>
      <c r="N65" s="368">
        <v>1.5295875000000001</v>
      </c>
      <c r="O65" s="368">
        <v>2.1584624999999997</v>
      </c>
      <c r="P65" s="372">
        <v>2.1217125000000001</v>
      </c>
      <c r="Q65" s="373">
        <v>2.1142124999999998</v>
      </c>
      <c r="R65" s="372">
        <v>1.8332625</v>
      </c>
      <c r="S65" s="368">
        <v>1.7989875</v>
      </c>
      <c r="T65" s="372">
        <v>1.7905875</v>
      </c>
      <c r="U65" s="372">
        <v>1.7826525</v>
      </c>
      <c r="V65" s="372">
        <v>1.7496525000000001</v>
      </c>
      <c r="W65" s="372">
        <v>1.66697887353</v>
      </c>
      <c r="X65" s="372">
        <v>1.1518866829800001</v>
      </c>
      <c r="Y65" s="372">
        <v>1.2752775000000001</v>
      </c>
      <c r="Z65" s="372">
        <v>1.4987775000000001</v>
      </c>
      <c r="AA65" s="372">
        <v>1.5602324999999999</v>
      </c>
      <c r="AB65" s="372">
        <v>1.5624825</v>
      </c>
      <c r="AC65" s="372">
        <v>1.3520175000000001</v>
      </c>
      <c r="AD65" s="372">
        <v>1.3437675</v>
      </c>
      <c r="AE65" s="368">
        <v>1.4652674999999999</v>
      </c>
      <c r="AF65" s="372">
        <v>1.3254675</v>
      </c>
      <c r="AG65" s="374">
        <v>1.3044674999999999</v>
      </c>
      <c r="AH65" s="326">
        <v>1.1027175</v>
      </c>
      <c r="AI65" s="326">
        <v>1.01020182</v>
      </c>
      <c r="AJ65" s="326">
        <v>1.15155726192348</v>
      </c>
      <c r="AK65" s="326">
        <v>1.1910000000000001</v>
      </c>
      <c r="AL65" s="326">
        <v>1.18234007044388</v>
      </c>
      <c r="AM65" s="326">
        <v>1.17238357181887</v>
      </c>
      <c r="AN65" s="326">
        <v>1.0388341963709999</v>
      </c>
      <c r="AO65" s="326">
        <v>1.0388341963709999</v>
      </c>
    </row>
    <row r="66" spans="1:41" ht="14.25" x14ac:dyDescent="0.2">
      <c r="A66" s="367" t="s">
        <v>1455</v>
      </c>
      <c r="B66" s="333"/>
      <c r="C66" s="376"/>
      <c r="D66" s="333"/>
      <c r="E66" s="333"/>
      <c r="F66" s="333"/>
      <c r="G66" s="376"/>
      <c r="H66" s="376"/>
      <c r="I66" s="376"/>
      <c r="J66" s="376"/>
      <c r="K66" s="376"/>
      <c r="L66" s="376"/>
      <c r="M66" s="376"/>
      <c r="N66" s="376"/>
      <c r="O66" s="376"/>
      <c r="P66" s="377"/>
      <c r="Q66" s="381">
        <v>12.792391329645328</v>
      </c>
      <c r="R66" s="382">
        <v>12.546467179107394</v>
      </c>
      <c r="S66" s="382">
        <v>12.5</v>
      </c>
      <c r="T66" s="383">
        <v>12.499947413994434</v>
      </c>
      <c r="U66" s="383">
        <v>12.322792811617035</v>
      </c>
      <c r="V66" s="383">
        <v>12.209663668918139</v>
      </c>
      <c r="W66" s="383">
        <v>12.074972026978594</v>
      </c>
      <c r="X66" s="383">
        <v>11.986032772736737</v>
      </c>
      <c r="Y66" s="383">
        <v>11.786981640893611</v>
      </c>
      <c r="Z66" s="383">
        <v>11.687203715524701</v>
      </c>
      <c r="AA66" s="383">
        <v>11.547308952465851</v>
      </c>
      <c r="AB66" s="383">
        <v>11.441493573308886</v>
      </c>
      <c r="AC66" s="383">
        <v>11.29878345385473</v>
      </c>
      <c r="AD66" s="383">
        <v>11.17</v>
      </c>
      <c r="AE66" s="382">
        <v>11.054048664345272</v>
      </c>
      <c r="AF66" s="383">
        <v>10.930019218733218</v>
      </c>
      <c r="AG66" s="384">
        <v>10.8</v>
      </c>
      <c r="AH66" s="385">
        <v>10.66</v>
      </c>
      <c r="AI66" s="385">
        <v>10.59</v>
      </c>
      <c r="AJ66" s="385">
        <v>10.47</v>
      </c>
      <c r="AK66" s="386">
        <v>10.33</v>
      </c>
      <c r="AL66" s="386">
        <v>10.24</v>
      </c>
      <c r="AM66" s="386">
        <v>10.130000000000001</v>
      </c>
      <c r="AN66" s="386">
        <v>10.01</v>
      </c>
      <c r="AO66" s="386">
        <v>11.96</v>
      </c>
    </row>
    <row r="67" spans="1:41" x14ac:dyDescent="0.2">
      <c r="A67" s="222" t="s">
        <v>1456</v>
      </c>
      <c r="B67" s="333"/>
      <c r="C67" s="329"/>
      <c r="D67" s="333"/>
      <c r="E67" s="333"/>
      <c r="F67" s="333"/>
      <c r="G67" s="376"/>
      <c r="H67" s="376"/>
      <c r="I67" s="376"/>
      <c r="J67" s="376"/>
      <c r="K67" s="376"/>
      <c r="L67" s="376"/>
      <c r="M67" s="376"/>
      <c r="N67" s="376"/>
      <c r="O67" s="376"/>
      <c r="P67" s="377"/>
      <c r="Q67" s="331" t="s">
        <v>1415</v>
      </c>
      <c r="R67" s="377" t="s">
        <v>1415</v>
      </c>
      <c r="S67" s="376" t="s">
        <v>1415</v>
      </c>
      <c r="T67" s="377" t="s">
        <v>1415</v>
      </c>
      <c r="U67" s="377" t="s">
        <v>1415</v>
      </c>
      <c r="V67" s="377" t="s">
        <v>1415</v>
      </c>
      <c r="W67" s="377" t="s">
        <v>1415</v>
      </c>
      <c r="X67" s="377" t="s">
        <v>1415</v>
      </c>
      <c r="Y67" s="377" t="s">
        <v>1415</v>
      </c>
      <c r="Z67" s="377" t="s">
        <v>1415</v>
      </c>
      <c r="AA67" s="377" t="s">
        <v>1415</v>
      </c>
      <c r="AB67" s="377" t="s">
        <v>1415</v>
      </c>
      <c r="AC67" s="377" t="s">
        <v>1415</v>
      </c>
      <c r="AD67" s="377" t="s">
        <v>1415</v>
      </c>
      <c r="AE67" s="376" t="s">
        <v>1415</v>
      </c>
      <c r="AF67" s="377" t="s">
        <v>1415</v>
      </c>
      <c r="AG67" s="387" t="s">
        <v>1415</v>
      </c>
      <c r="AH67" s="335" t="s">
        <v>1415</v>
      </c>
      <c r="AI67" s="335" t="s">
        <v>1415</v>
      </c>
      <c r="AJ67" s="335" t="s">
        <v>1415</v>
      </c>
      <c r="AK67" s="336" t="s">
        <v>1415</v>
      </c>
      <c r="AL67" s="336" t="s">
        <v>1415</v>
      </c>
      <c r="AM67" s="336" t="s">
        <v>1415</v>
      </c>
      <c r="AN67" s="336" t="s">
        <v>1415</v>
      </c>
      <c r="AO67" s="336" t="s">
        <v>1415</v>
      </c>
    </row>
    <row r="68" spans="1:41" ht="51" x14ac:dyDescent="0.2">
      <c r="A68" s="388" t="s">
        <v>1457</v>
      </c>
      <c r="B68" s="333"/>
      <c r="C68" s="329"/>
      <c r="D68" s="333"/>
      <c r="E68" s="333"/>
      <c r="F68" s="333"/>
      <c r="G68" s="376"/>
      <c r="H68" s="376"/>
      <c r="I68" s="376"/>
      <c r="J68" s="376"/>
      <c r="K68" s="376"/>
      <c r="L68" s="376"/>
      <c r="M68" s="376"/>
      <c r="N68" s="376"/>
      <c r="O68" s="376"/>
      <c r="P68" s="377"/>
      <c r="Q68" s="389" t="s">
        <v>1458</v>
      </c>
      <c r="R68" s="389" t="s">
        <v>1458</v>
      </c>
      <c r="S68" s="389" t="s">
        <v>1458</v>
      </c>
      <c r="T68" s="389" t="s">
        <v>1458</v>
      </c>
      <c r="U68" s="389" t="s">
        <v>1458</v>
      </c>
      <c r="V68" s="389" t="s">
        <v>1458</v>
      </c>
      <c r="W68" s="389" t="s">
        <v>1458</v>
      </c>
      <c r="X68" s="389" t="s">
        <v>1458</v>
      </c>
      <c r="Y68" s="389" t="s">
        <v>1458</v>
      </c>
      <c r="Z68" s="389" t="s">
        <v>1458</v>
      </c>
      <c r="AA68" s="389" t="s">
        <v>1458</v>
      </c>
      <c r="AB68" s="389" t="s">
        <v>1458</v>
      </c>
      <c r="AC68" s="389" t="s">
        <v>1458</v>
      </c>
      <c r="AD68" s="390" t="s">
        <v>1458</v>
      </c>
      <c r="AE68" s="389" t="s">
        <v>1458</v>
      </c>
      <c r="AF68" s="391" t="s">
        <v>1458</v>
      </c>
      <c r="AG68" s="392" t="s">
        <v>1458</v>
      </c>
      <c r="AH68" s="393" t="s">
        <v>1458</v>
      </c>
      <c r="AI68" s="393" t="s">
        <v>1458</v>
      </c>
      <c r="AJ68" s="393" t="s">
        <v>1458</v>
      </c>
      <c r="AK68" s="394" t="s">
        <v>1458</v>
      </c>
      <c r="AL68" s="394" t="s">
        <v>1458</v>
      </c>
      <c r="AM68" s="394" t="s">
        <v>1458</v>
      </c>
      <c r="AN68" s="394" t="s">
        <v>1458</v>
      </c>
      <c r="AO68" s="394" t="s">
        <v>1458</v>
      </c>
    </row>
    <row r="69" spans="1:41" ht="15" thickBot="1" x14ac:dyDescent="0.25">
      <c r="A69" s="395" t="s">
        <v>1459</v>
      </c>
      <c r="B69" s="349"/>
      <c r="C69" s="396"/>
      <c r="D69" s="349"/>
      <c r="E69" s="349"/>
      <c r="F69" s="349"/>
      <c r="G69" s="396"/>
      <c r="H69" s="396"/>
      <c r="I69" s="396"/>
      <c r="J69" s="396"/>
      <c r="K69" s="396"/>
      <c r="L69" s="396"/>
      <c r="M69" s="396"/>
      <c r="N69" s="396"/>
      <c r="O69" s="396"/>
      <c r="P69" s="397"/>
      <c r="Q69" s="350"/>
      <c r="R69" s="397"/>
      <c r="S69" s="396"/>
      <c r="T69" s="397"/>
      <c r="U69" s="397"/>
      <c r="V69" s="397"/>
      <c r="W69" s="397"/>
      <c r="X69" s="397"/>
      <c r="Y69" s="397"/>
      <c r="Z69" s="397"/>
      <c r="AA69" s="397" t="s">
        <v>1415</v>
      </c>
      <c r="AB69" s="397" t="s">
        <v>1415</v>
      </c>
      <c r="AC69" s="397" t="s">
        <v>1415</v>
      </c>
      <c r="AD69" s="397" t="s">
        <v>1415</v>
      </c>
      <c r="AE69" s="396" t="s">
        <v>1415</v>
      </c>
      <c r="AF69" s="397" t="s">
        <v>1415</v>
      </c>
      <c r="AG69" s="398" t="s">
        <v>1415</v>
      </c>
      <c r="AH69" s="353" t="s">
        <v>1415</v>
      </c>
      <c r="AI69" s="353" t="s">
        <v>1415</v>
      </c>
      <c r="AJ69" s="353" t="s">
        <v>1415</v>
      </c>
      <c r="AK69" s="354" t="s">
        <v>1415</v>
      </c>
      <c r="AL69" s="354" t="s">
        <v>1415</v>
      </c>
      <c r="AM69" s="354" t="s">
        <v>1415</v>
      </c>
      <c r="AN69" s="354" t="s">
        <v>1415</v>
      </c>
      <c r="AO69" s="354" t="s">
        <v>1415</v>
      </c>
    </row>
    <row r="70" spans="1:41" x14ac:dyDescent="0.2">
      <c r="A70" s="399"/>
      <c r="B70" s="356"/>
      <c r="C70" s="356"/>
      <c r="D70" s="356"/>
      <c r="E70" s="356"/>
      <c r="F70" s="356"/>
      <c r="G70" s="356"/>
      <c r="H70" s="333"/>
      <c r="I70" s="333"/>
      <c r="J70" s="333"/>
      <c r="K70" s="333"/>
      <c r="L70" s="333"/>
      <c r="M70" s="333"/>
      <c r="N70" s="333"/>
      <c r="O70" s="333"/>
      <c r="P70" s="333"/>
      <c r="Q70" s="333"/>
      <c r="R70" s="333"/>
      <c r="S70" s="333"/>
      <c r="T70" s="333"/>
      <c r="U70" s="333"/>
      <c r="V70" s="333"/>
      <c r="W70" s="333"/>
      <c r="X70" s="333"/>
      <c r="Y70" s="333"/>
      <c r="Z70" s="333"/>
      <c r="AA70" s="333"/>
      <c r="AB70" s="333"/>
      <c r="AC70" s="333"/>
      <c r="AD70" s="333"/>
      <c r="AE70" s="357"/>
      <c r="AF70" s="357"/>
      <c r="AG70" s="357"/>
      <c r="AH70" s="357"/>
      <c r="AI70" s="357"/>
      <c r="AJ70" s="357"/>
      <c r="AK70" s="357"/>
      <c r="AL70" s="357"/>
      <c r="AM70" s="357"/>
      <c r="AN70" s="357"/>
    </row>
    <row r="71" spans="1:41" ht="17.25" customHeight="1" x14ac:dyDescent="0.2">
      <c r="A71" s="400" t="s">
        <v>1460</v>
      </c>
      <c r="B71" s="356"/>
      <c r="C71" s="356"/>
      <c r="D71" s="356"/>
      <c r="E71" s="356"/>
      <c r="F71" s="356"/>
      <c r="G71" s="356"/>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57"/>
      <c r="AF71" s="357"/>
      <c r="AG71" s="357"/>
      <c r="AH71" s="357"/>
      <c r="AI71" s="357"/>
      <c r="AJ71" s="357"/>
      <c r="AK71" s="357"/>
      <c r="AL71" s="357"/>
      <c r="AM71" s="357"/>
      <c r="AN71" s="357"/>
    </row>
    <row r="72" spans="1:41" ht="15.75" customHeight="1" x14ac:dyDescent="0.25">
      <c r="A72" s="400" t="s">
        <v>1461</v>
      </c>
      <c r="B72" s="432"/>
      <c r="C72" s="287"/>
      <c r="D72" s="287"/>
      <c r="E72" s="287"/>
      <c r="F72" s="287"/>
      <c r="G72" s="287"/>
      <c r="H72" s="287"/>
      <c r="I72" s="287"/>
      <c r="J72" s="287"/>
      <c r="K72" s="287"/>
      <c r="L72" s="287"/>
      <c r="M72" s="432"/>
      <c r="N72" s="287"/>
      <c r="AD72" s="401" t="s">
        <v>1358</v>
      </c>
    </row>
    <row r="73" spans="1:41" x14ac:dyDescent="0.2">
      <c r="A73" s="400" t="s">
        <v>1462</v>
      </c>
      <c r="B73" s="432"/>
      <c r="C73" s="287"/>
      <c r="D73" s="287"/>
      <c r="E73" s="287"/>
      <c r="F73" s="287"/>
      <c r="G73" s="287"/>
      <c r="H73" s="287"/>
      <c r="I73" s="287"/>
      <c r="J73" s="287"/>
      <c r="K73" s="287"/>
      <c r="L73" s="287"/>
      <c r="M73" s="432"/>
      <c r="N73" s="287"/>
    </row>
    <row r="74" spans="1:41" x14ac:dyDescent="0.2">
      <c r="A74" s="400" t="s">
        <v>1463</v>
      </c>
      <c r="B74" s="432"/>
      <c r="C74" s="287"/>
      <c r="D74" s="287"/>
      <c r="E74" s="287"/>
      <c r="F74" s="287"/>
      <c r="G74" s="287"/>
      <c r="H74" s="287"/>
      <c r="I74" s="287"/>
      <c r="J74" s="287"/>
      <c r="K74" s="287"/>
      <c r="L74" s="287"/>
      <c r="M74" s="432"/>
      <c r="N74" s="287"/>
    </row>
    <row r="75" spans="1:41" ht="5.25" customHeight="1" x14ac:dyDescent="0.2">
      <c r="A75" s="400"/>
      <c r="B75" s="432"/>
      <c r="C75" s="287"/>
      <c r="D75" s="287"/>
      <c r="E75" s="287"/>
      <c r="F75" s="287"/>
      <c r="G75" s="287"/>
      <c r="H75" s="287"/>
      <c r="I75" s="287"/>
      <c r="J75" s="287"/>
      <c r="K75" s="287"/>
      <c r="L75" s="287"/>
      <c r="M75" s="432"/>
      <c r="N75" s="287"/>
    </row>
    <row r="76" spans="1:41" x14ac:dyDescent="0.2">
      <c r="A76" s="400" t="s">
        <v>1464</v>
      </c>
      <c r="I76" s="402"/>
      <c r="J76" s="403"/>
      <c r="R76" s="404"/>
      <c r="S76" s="404"/>
      <c r="T76" s="404"/>
      <c r="U76" s="404"/>
      <c r="V76" s="404"/>
      <c r="W76" s="404"/>
      <c r="X76" s="404"/>
      <c r="Y76" s="404"/>
      <c r="Z76" s="404"/>
      <c r="AA76" s="404"/>
      <c r="AB76" s="404"/>
      <c r="AC76" s="404"/>
      <c r="AD76" s="404"/>
      <c r="AE76" s="390"/>
      <c r="AF76" s="390"/>
      <c r="AG76" s="390"/>
      <c r="AH76" s="390"/>
      <c r="AI76" s="390"/>
      <c r="AJ76" s="390"/>
      <c r="AK76" s="390"/>
      <c r="AL76" s="390"/>
      <c r="AM76" s="390"/>
      <c r="AN76" s="390"/>
    </row>
    <row r="77" spans="1:41" x14ac:dyDescent="0.2">
      <c r="A77" s="400" t="s">
        <v>1465</v>
      </c>
      <c r="I77" s="405"/>
      <c r="K77" s="403"/>
    </row>
    <row r="78" spans="1:41" x14ac:dyDescent="0.2">
      <c r="A78" s="400" t="s">
        <v>1466</v>
      </c>
    </row>
    <row r="79" spans="1:41" ht="5.25" customHeight="1" x14ac:dyDescent="0.2">
      <c r="A79" s="400"/>
      <c r="B79" s="432"/>
      <c r="C79" s="287"/>
      <c r="D79" s="287"/>
      <c r="E79" s="287"/>
      <c r="F79" s="287"/>
      <c r="G79" s="287"/>
      <c r="H79" s="287"/>
      <c r="I79" s="287"/>
      <c r="J79" s="287"/>
      <c r="K79" s="287"/>
      <c r="L79" s="287"/>
      <c r="M79" s="432"/>
      <c r="N79" s="287"/>
    </row>
    <row r="80" spans="1:41" x14ac:dyDescent="0.2">
      <c r="A80" s="400" t="s">
        <v>1467</v>
      </c>
    </row>
    <row r="81" spans="1:18" ht="5.25" customHeight="1" x14ac:dyDescent="0.2">
      <c r="A81" s="400"/>
      <c r="B81" s="432"/>
      <c r="C81" s="287"/>
      <c r="D81" s="287"/>
      <c r="E81" s="287"/>
      <c r="F81" s="287"/>
      <c r="G81" s="287"/>
      <c r="H81" s="287"/>
      <c r="I81" s="287"/>
      <c r="J81" s="287"/>
      <c r="K81" s="287"/>
      <c r="L81" s="287"/>
      <c r="M81" s="432"/>
      <c r="N81" s="287"/>
    </row>
    <row r="82" spans="1:18" x14ac:dyDescent="0.2">
      <c r="A82" s="400" t="s">
        <v>1468</v>
      </c>
    </row>
    <row r="83" spans="1:18" ht="5.25" customHeight="1" x14ac:dyDescent="0.2">
      <c r="A83" s="400"/>
      <c r="B83" s="432"/>
      <c r="C83" s="287"/>
      <c r="D83" s="287"/>
      <c r="E83" s="287"/>
      <c r="F83" s="287"/>
      <c r="G83" s="287"/>
      <c r="H83" s="287"/>
      <c r="I83" s="287"/>
      <c r="J83" s="287"/>
      <c r="K83" s="287"/>
      <c r="L83" s="287"/>
      <c r="M83" s="432"/>
      <c r="N83" s="287"/>
    </row>
    <row r="84" spans="1:18" x14ac:dyDescent="0.2">
      <c r="A84" s="406" t="s">
        <v>1469</v>
      </c>
    </row>
    <row r="85" spans="1:18" ht="5.25" customHeight="1" x14ac:dyDescent="0.2">
      <c r="A85" s="400"/>
      <c r="B85" s="432"/>
      <c r="C85" s="287"/>
      <c r="D85" s="287"/>
      <c r="E85" s="287"/>
      <c r="F85" s="287"/>
      <c r="G85" s="287"/>
      <c r="H85" s="287"/>
      <c r="I85" s="287"/>
      <c r="J85" s="287"/>
      <c r="K85" s="287"/>
      <c r="L85" s="287"/>
      <c r="M85" s="432"/>
      <c r="N85" s="287"/>
    </row>
    <row r="86" spans="1:18" x14ac:dyDescent="0.2">
      <c r="A86" s="400" t="s">
        <v>1470</v>
      </c>
    </row>
    <row r="87" spans="1:18" ht="5.25" customHeight="1" x14ac:dyDescent="0.2">
      <c r="A87" s="400"/>
      <c r="B87" s="432"/>
      <c r="C87" s="287"/>
      <c r="D87" s="287"/>
      <c r="E87" s="287"/>
      <c r="F87" s="287"/>
      <c r="G87" s="287"/>
      <c r="H87" s="287"/>
      <c r="I87" s="287"/>
      <c r="J87" s="287"/>
      <c r="K87" s="287"/>
      <c r="L87" s="287"/>
      <c r="M87" s="432"/>
      <c r="N87" s="287"/>
    </row>
    <row r="88" spans="1:18" x14ac:dyDescent="0.2">
      <c r="A88" s="400" t="s">
        <v>1471</v>
      </c>
    </row>
    <row r="89" spans="1:18" ht="5.25" customHeight="1" x14ac:dyDescent="0.2">
      <c r="A89" s="400"/>
      <c r="B89" s="432"/>
      <c r="C89" s="287"/>
      <c r="D89" s="287"/>
      <c r="E89" s="287"/>
      <c r="F89" s="287"/>
      <c r="G89" s="287"/>
      <c r="H89" s="287"/>
      <c r="I89" s="287"/>
      <c r="J89" s="287"/>
      <c r="K89" s="287"/>
      <c r="L89" s="287"/>
      <c r="M89" s="432"/>
      <c r="N89" s="287"/>
    </row>
    <row r="90" spans="1:18" ht="22.5" customHeight="1" x14ac:dyDescent="0.2">
      <c r="A90" s="407" t="s">
        <v>1472</v>
      </c>
    </row>
    <row r="91" spans="1:18" ht="5.25" customHeight="1" x14ac:dyDescent="0.2">
      <c r="A91" s="400"/>
      <c r="B91" s="432"/>
      <c r="C91" s="287"/>
      <c r="D91" s="287"/>
      <c r="E91" s="287"/>
      <c r="F91" s="287"/>
      <c r="G91" s="287"/>
      <c r="H91" s="287"/>
      <c r="I91" s="287"/>
      <c r="J91" s="287"/>
      <c r="K91" s="287"/>
      <c r="L91" s="287"/>
      <c r="M91" s="432"/>
      <c r="N91" s="287"/>
    </row>
    <row r="92" spans="1:18" ht="15" x14ac:dyDescent="0.25">
      <c r="A92" s="400" t="s">
        <v>1473</v>
      </c>
      <c r="R92" s="408" t="s">
        <v>1358</v>
      </c>
    </row>
    <row r="93" spans="1:18" ht="5.25" customHeight="1" x14ac:dyDescent="0.2">
      <c r="A93" s="400"/>
      <c r="B93" s="432"/>
      <c r="C93" s="287"/>
      <c r="D93" s="287"/>
      <c r="E93" s="287"/>
      <c r="F93" s="287"/>
      <c r="G93" s="287"/>
      <c r="H93" s="287"/>
      <c r="I93" s="287"/>
      <c r="J93" s="287"/>
      <c r="K93" s="287"/>
      <c r="L93" s="287"/>
      <c r="M93" s="432"/>
      <c r="N93" s="287"/>
    </row>
    <row r="94" spans="1:18" x14ac:dyDescent="0.2">
      <c r="A94" s="409" t="s">
        <v>1474</v>
      </c>
      <c r="C94" s="410"/>
    </row>
    <row r="95" spans="1:18" ht="5.25" customHeight="1" x14ac:dyDescent="0.2">
      <c r="A95" s="400"/>
      <c r="B95" s="432"/>
      <c r="C95" s="287"/>
      <c r="D95" s="287"/>
      <c r="E95" s="287"/>
      <c r="F95" s="287"/>
      <c r="G95" s="287"/>
      <c r="H95" s="287"/>
      <c r="I95" s="287"/>
      <c r="J95" s="287"/>
      <c r="K95" s="287"/>
      <c r="L95" s="287"/>
      <c r="M95" s="432"/>
      <c r="N95" s="287"/>
    </row>
    <row r="96" spans="1:18" x14ac:dyDescent="0.2">
      <c r="A96" s="409" t="s">
        <v>1475</v>
      </c>
      <c r="C96" s="410"/>
    </row>
    <row r="97" spans="1:40" ht="5.25" customHeight="1" x14ac:dyDescent="0.2">
      <c r="A97" s="400"/>
      <c r="B97" s="432"/>
      <c r="C97" s="287"/>
      <c r="D97" s="287"/>
      <c r="E97" s="287"/>
      <c r="F97" s="287"/>
      <c r="G97" s="287"/>
      <c r="H97" s="287"/>
      <c r="I97" s="287"/>
      <c r="J97" s="287"/>
      <c r="K97" s="287"/>
      <c r="L97" s="287"/>
      <c r="M97" s="432"/>
      <c r="N97" s="287"/>
    </row>
    <row r="98" spans="1:40" ht="12.75" customHeight="1" x14ac:dyDescent="0.2">
      <c r="A98" s="409" t="s">
        <v>1476</v>
      </c>
      <c r="B98" s="432"/>
      <c r="C98" s="287"/>
      <c r="D98" s="287"/>
      <c r="E98" s="287"/>
      <c r="F98" s="287"/>
      <c r="G98" s="287"/>
      <c r="H98" s="287"/>
      <c r="I98" s="287"/>
      <c r="J98" s="287"/>
      <c r="K98" s="287"/>
      <c r="L98" s="287"/>
      <c r="M98" s="432"/>
      <c r="N98" s="287"/>
    </row>
    <row r="99" spans="1:40" ht="6" customHeight="1" x14ac:dyDescent="0.2">
      <c r="A99" s="409"/>
      <c r="B99" s="432"/>
      <c r="C99" s="287"/>
      <c r="D99" s="287"/>
      <c r="E99" s="287"/>
      <c r="F99" s="287"/>
      <c r="G99" s="287"/>
      <c r="H99" s="287"/>
      <c r="I99" s="287"/>
      <c r="J99" s="287"/>
      <c r="K99" s="287"/>
      <c r="L99" s="287"/>
      <c r="M99" s="432"/>
      <c r="N99" s="287"/>
    </row>
    <row r="100" spans="1:40" ht="6" customHeight="1" x14ac:dyDescent="0.2">
      <c r="A100" s="409"/>
      <c r="B100" s="432"/>
      <c r="C100" s="287"/>
      <c r="D100" s="287"/>
      <c r="E100" s="287"/>
      <c r="F100" s="287"/>
      <c r="G100" s="287"/>
      <c r="H100" s="287"/>
      <c r="I100" s="287"/>
      <c r="J100" s="287"/>
      <c r="K100" s="287"/>
      <c r="L100" s="287"/>
      <c r="M100" s="432"/>
      <c r="N100" s="287"/>
    </row>
    <row r="101" spans="1:40" ht="12.75" customHeight="1" x14ac:dyDescent="0.2">
      <c r="A101" s="409" t="s">
        <v>1477</v>
      </c>
      <c r="B101" s="432"/>
      <c r="C101" s="287"/>
      <c r="D101" s="287"/>
      <c r="E101" s="287"/>
      <c r="F101" s="287"/>
      <c r="G101" s="287"/>
      <c r="H101" s="287"/>
      <c r="I101" s="287"/>
      <c r="J101" s="287"/>
      <c r="K101" s="287"/>
      <c r="L101" s="287"/>
      <c r="M101" s="432"/>
      <c r="N101" s="287"/>
    </row>
    <row r="102" spans="1:40" ht="12.75" customHeight="1" x14ac:dyDescent="0.2">
      <c r="A102" s="411"/>
      <c r="B102" s="432"/>
      <c r="C102" s="287"/>
      <c r="D102" s="287"/>
      <c r="E102" s="287"/>
      <c r="F102" s="287"/>
      <c r="G102" s="287"/>
      <c r="H102" s="287"/>
      <c r="I102" s="287"/>
      <c r="J102" s="287"/>
      <c r="K102" s="287"/>
      <c r="L102" s="287"/>
      <c r="M102" s="432"/>
      <c r="N102" s="287"/>
    </row>
    <row r="103" spans="1:40" s="301" customFormat="1" ht="15" x14ac:dyDescent="0.25">
      <c r="A103" s="412"/>
      <c r="B103" s="432"/>
      <c r="C103" s="432"/>
      <c r="D103" s="432"/>
      <c r="E103" s="432"/>
      <c r="F103" s="432"/>
      <c r="G103" s="432"/>
      <c r="H103" s="454"/>
      <c r="I103" s="454"/>
      <c r="J103" s="454"/>
      <c r="K103" s="454"/>
      <c r="L103" s="454"/>
      <c r="M103" s="454"/>
      <c r="N103" s="454"/>
      <c r="O103" s="454"/>
      <c r="P103" s="454"/>
      <c r="Q103" s="454"/>
      <c r="R103" s="454"/>
      <c r="S103" s="454"/>
      <c r="T103" s="454"/>
      <c r="U103" s="454"/>
      <c r="V103" s="454"/>
      <c r="W103" s="454"/>
      <c r="X103" s="454"/>
      <c r="Y103" s="454"/>
      <c r="Z103" s="454"/>
      <c r="AA103" s="454"/>
      <c r="AB103" s="454"/>
      <c r="AC103" s="454"/>
      <c r="AD103" s="454"/>
      <c r="AE103" s="454"/>
      <c r="AF103" s="454"/>
      <c r="AG103" s="454"/>
      <c r="AH103" s="454"/>
      <c r="AI103" s="454"/>
      <c r="AJ103" s="454"/>
      <c r="AK103" s="454"/>
      <c r="AL103" s="454"/>
      <c r="AM103" s="454"/>
      <c r="AN103" s="454"/>
    </row>
    <row r="104" spans="1:40" s="301" customFormat="1" ht="15" x14ac:dyDescent="0.25">
      <c r="A104" s="412"/>
      <c r="B104" s="432"/>
      <c r="C104" s="378"/>
      <c r="D104" s="413"/>
      <c r="E104" s="413"/>
      <c r="F104" s="413"/>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c r="AD104" s="378"/>
      <c r="AE104" s="378"/>
      <c r="AF104" s="378"/>
      <c r="AG104" s="378"/>
      <c r="AH104" s="378"/>
      <c r="AI104" s="378"/>
      <c r="AJ104" s="378"/>
      <c r="AK104" s="378"/>
      <c r="AL104" s="378"/>
      <c r="AM104" s="378"/>
      <c r="AN104" s="378"/>
    </row>
    <row r="105" spans="1:40" s="301" customFormat="1" ht="15" x14ac:dyDescent="0.25">
      <c r="A105" s="412"/>
      <c r="B105" s="432"/>
      <c r="C105" s="455"/>
      <c r="D105" s="455"/>
      <c r="E105" s="455"/>
      <c r="F105" s="455"/>
      <c r="G105" s="455"/>
      <c r="H105" s="455"/>
      <c r="I105" s="455"/>
      <c r="J105" s="455"/>
      <c r="K105" s="455"/>
      <c r="L105" s="455"/>
      <c r="M105" s="455"/>
      <c r="N105" s="455"/>
      <c r="O105" s="455"/>
      <c r="P105" s="455"/>
      <c r="Q105" s="455"/>
      <c r="R105" s="455"/>
      <c r="S105" s="455"/>
      <c r="T105" s="455"/>
      <c r="U105" s="455"/>
      <c r="V105" s="455"/>
      <c r="W105" s="455"/>
      <c r="X105" s="455"/>
      <c r="Y105" s="455"/>
      <c r="Z105" s="455"/>
      <c r="AA105" s="455"/>
      <c r="AB105" s="455"/>
      <c r="AC105" s="455"/>
      <c r="AD105" s="455"/>
      <c r="AE105" s="455"/>
      <c r="AF105" s="455"/>
      <c r="AG105" s="455"/>
      <c r="AH105" s="455"/>
      <c r="AI105" s="455"/>
      <c r="AJ105" s="455"/>
      <c r="AK105" s="455"/>
      <c r="AL105" s="455"/>
      <c r="AM105" s="455"/>
      <c r="AN105" s="455"/>
    </row>
    <row r="106" spans="1:40" s="301" customFormat="1" ht="15" x14ac:dyDescent="0.25">
      <c r="A106" s="412"/>
      <c r="B106" s="432"/>
      <c r="C106" s="414"/>
      <c r="D106" s="414"/>
      <c r="E106" s="414"/>
      <c r="F106" s="414"/>
      <c r="G106" s="414"/>
      <c r="H106" s="323"/>
      <c r="I106" s="323"/>
      <c r="J106" s="323"/>
      <c r="K106" s="323"/>
      <c r="L106" s="323"/>
      <c r="M106" s="323"/>
      <c r="N106" s="323"/>
      <c r="O106" s="323"/>
      <c r="P106" s="323"/>
      <c r="Q106" s="323"/>
      <c r="R106" s="323"/>
      <c r="S106" s="323"/>
      <c r="T106" s="323"/>
      <c r="U106" s="323"/>
      <c r="V106" s="323"/>
      <c r="W106" s="323"/>
      <c r="X106" s="323"/>
      <c r="Y106" s="323"/>
      <c r="Z106" s="323"/>
      <c r="AA106" s="323"/>
      <c r="AB106" s="323"/>
      <c r="AC106" s="323"/>
      <c r="AD106" s="323"/>
      <c r="AE106" s="323"/>
      <c r="AF106" s="323"/>
      <c r="AG106" s="323"/>
      <c r="AH106" s="323"/>
      <c r="AI106" s="323"/>
      <c r="AJ106" s="323"/>
      <c r="AK106" s="323"/>
      <c r="AL106" s="323"/>
      <c r="AM106" s="323"/>
      <c r="AN106" s="323"/>
    </row>
    <row r="107" spans="1:40" s="301" customFormat="1" ht="15" x14ac:dyDescent="0.25">
      <c r="A107" s="412"/>
      <c r="B107" s="432"/>
      <c r="C107" s="415"/>
      <c r="D107" s="415"/>
      <c r="E107" s="415"/>
      <c r="F107" s="415"/>
      <c r="G107" s="415"/>
      <c r="H107" s="415"/>
      <c r="I107" s="415"/>
      <c r="J107" s="378"/>
      <c r="K107" s="378"/>
      <c r="L107" s="378"/>
      <c r="M107" s="378"/>
      <c r="N107" s="378"/>
      <c r="O107" s="378"/>
      <c r="P107" s="378"/>
      <c r="Q107" s="378"/>
      <c r="R107" s="378"/>
      <c r="S107" s="378"/>
      <c r="T107" s="378"/>
      <c r="U107" s="378"/>
      <c r="V107" s="378"/>
      <c r="W107" s="378"/>
      <c r="X107" s="378"/>
      <c r="Y107" s="378"/>
      <c r="Z107" s="378"/>
      <c r="AA107" s="378"/>
      <c r="AB107" s="378"/>
      <c r="AC107" s="378"/>
      <c r="AD107" s="378"/>
      <c r="AE107" s="378"/>
      <c r="AF107" s="378"/>
      <c r="AG107" s="378"/>
      <c r="AH107" s="378"/>
      <c r="AI107" s="378"/>
      <c r="AJ107" s="378"/>
      <c r="AK107" s="378"/>
      <c r="AL107" s="378"/>
      <c r="AM107" s="378"/>
      <c r="AN107" s="378"/>
    </row>
    <row r="108" spans="1:40" s="301" customFormat="1" x14ac:dyDescent="0.2"/>
  </sheetData>
  <pageMargins left="0.7" right="0.7" top="0.75" bottom="0.75" header="0.3" footer="0.3"/>
  <pageSetup paperSize="9" scale="77"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topLeftCell="A3" zoomScale="70" zoomScaleNormal="70" workbookViewId="0">
      <selection activeCell="E103" sqref="E103"/>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3" ht="45" customHeight="1" x14ac:dyDescent="0.25">
      <c r="A1" s="462" t="s">
        <v>1356</v>
      </c>
      <c r="B1" s="462"/>
    </row>
    <row r="2" spans="1:13" ht="31.5" x14ac:dyDescent="0.25">
      <c r="A2" s="63" t="s">
        <v>1355</v>
      </c>
      <c r="B2" s="63"/>
      <c r="C2" s="64"/>
      <c r="D2" s="64"/>
      <c r="E2" s="64"/>
      <c r="F2" s="100"/>
      <c r="G2" s="100"/>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81</v>
      </c>
      <c r="C4" s="69" t="s">
        <v>82</v>
      </c>
      <c r="D4" s="67"/>
      <c r="E4" s="67"/>
      <c r="F4" s="64"/>
      <c r="G4" s="64"/>
      <c r="H4" s="64"/>
      <c r="I4" s="77" t="s">
        <v>1348</v>
      </c>
      <c r="J4" s="125" t="s">
        <v>1026</v>
      </c>
      <c r="L4" s="64"/>
      <c r="M4" s="64"/>
    </row>
    <row r="5" spans="1:13" ht="15.75" thickBot="1" x14ac:dyDescent="0.3">
      <c r="H5" s="64"/>
      <c r="I5" s="145" t="s">
        <v>1028</v>
      </c>
      <c r="J5" s="66" t="s">
        <v>1029</v>
      </c>
      <c r="L5" s="64"/>
      <c r="M5" s="64"/>
    </row>
    <row r="6" spans="1:13" ht="18.75" x14ac:dyDescent="0.25">
      <c r="A6" s="70"/>
      <c r="B6" s="71" t="s">
        <v>1256</v>
      </c>
      <c r="C6" s="70"/>
      <c r="E6" s="72"/>
      <c r="F6" s="72"/>
      <c r="G6" s="72"/>
      <c r="H6" s="64"/>
      <c r="I6" s="145" t="s">
        <v>1031</v>
      </c>
      <c r="J6" s="66" t="s">
        <v>1032</v>
      </c>
      <c r="L6" s="64"/>
      <c r="M6" s="64"/>
    </row>
    <row r="7" spans="1:13" x14ac:dyDescent="0.25">
      <c r="B7" s="74" t="s">
        <v>1354</v>
      </c>
      <c r="H7" s="64"/>
      <c r="I7" s="145" t="s">
        <v>1034</v>
      </c>
      <c r="J7" s="66" t="s">
        <v>1035</v>
      </c>
      <c r="L7" s="64"/>
      <c r="M7" s="64"/>
    </row>
    <row r="8" spans="1:13" x14ac:dyDescent="0.25">
      <c r="B8" s="74" t="s">
        <v>1269</v>
      </c>
      <c r="H8" s="64"/>
      <c r="I8" s="145" t="s">
        <v>1346</v>
      </c>
      <c r="J8" s="66" t="s">
        <v>1347</v>
      </c>
      <c r="L8" s="64"/>
      <c r="M8" s="64"/>
    </row>
    <row r="9" spans="1:13" ht="15.75" thickBot="1" x14ac:dyDescent="0.3">
      <c r="B9" s="75" t="s">
        <v>1291</v>
      </c>
      <c r="H9" s="64"/>
      <c r="L9" s="64"/>
      <c r="M9" s="64"/>
    </row>
    <row r="10" spans="1:13" x14ac:dyDescent="0.25">
      <c r="B10" s="76"/>
      <c r="H10" s="64"/>
      <c r="I10" s="146" t="s">
        <v>1350</v>
      </c>
      <c r="L10" s="64"/>
      <c r="M10" s="64"/>
    </row>
    <row r="11" spans="1:13" x14ac:dyDescent="0.25">
      <c r="B11" s="76"/>
      <c r="H11" s="64"/>
      <c r="I11" s="146" t="s">
        <v>1352</v>
      </c>
      <c r="L11" s="64"/>
      <c r="M11" s="64"/>
    </row>
    <row r="12" spans="1:13" ht="37.5" x14ac:dyDescent="0.25">
      <c r="A12" s="77" t="s">
        <v>91</v>
      </c>
      <c r="B12" s="77" t="s">
        <v>1337</v>
      </c>
      <c r="C12" s="78"/>
      <c r="D12" s="78"/>
      <c r="E12" s="78"/>
      <c r="F12" s="78"/>
      <c r="G12" s="78"/>
      <c r="H12" s="64"/>
      <c r="L12" s="64"/>
      <c r="M12" s="64"/>
    </row>
    <row r="13" spans="1:13" ht="15" customHeight="1" x14ac:dyDescent="0.25">
      <c r="A13" s="85"/>
      <c r="B13" s="86" t="s">
        <v>1268</v>
      </c>
      <c r="C13" s="85" t="s">
        <v>1336</v>
      </c>
      <c r="D13" s="85" t="s">
        <v>1349</v>
      </c>
      <c r="E13" s="87"/>
      <c r="F13" s="88"/>
      <c r="G13" s="88"/>
      <c r="H13" s="64"/>
      <c r="L13" s="64"/>
      <c r="M13" s="64"/>
    </row>
    <row r="14" spans="1:13" x14ac:dyDescent="0.25">
      <c r="A14" s="66" t="s">
        <v>1257</v>
      </c>
      <c r="B14" s="83" t="s">
        <v>1222</v>
      </c>
      <c r="C14" s="66" t="s">
        <v>1479</v>
      </c>
      <c r="D14" s="66" t="s">
        <v>1479</v>
      </c>
      <c r="E14" s="72"/>
      <c r="F14" s="72"/>
      <c r="G14" s="72"/>
      <c r="H14" s="64"/>
      <c r="L14" s="64"/>
      <c r="M14" s="64"/>
    </row>
    <row r="15" spans="1:13" x14ac:dyDescent="0.25">
      <c r="A15" s="66" t="s">
        <v>1258</v>
      </c>
      <c r="B15" s="83" t="s">
        <v>508</v>
      </c>
      <c r="C15" s="66" t="s">
        <v>1361</v>
      </c>
      <c r="D15" s="416" t="s">
        <v>1478</v>
      </c>
      <c r="E15" s="72"/>
      <c r="F15" s="72"/>
      <c r="G15" s="72"/>
      <c r="H15" s="64"/>
      <c r="L15" s="64"/>
      <c r="M15" s="64"/>
    </row>
    <row r="16" spans="1:13" x14ac:dyDescent="0.25">
      <c r="A16" s="66" t="s">
        <v>1259</v>
      </c>
      <c r="B16" s="83" t="s">
        <v>1223</v>
      </c>
      <c r="C16" s="66" t="s">
        <v>1479</v>
      </c>
      <c r="D16" s="66" t="s">
        <v>1479</v>
      </c>
      <c r="E16" s="72"/>
      <c r="F16" s="72"/>
      <c r="G16" s="72"/>
      <c r="H16" s="64"/>
      <c r="L16" s="64"/>
      <c r="M16" s="64"/>
    </row>
    <row r="17" spans="1:13" x14ac:dyDescent="0.25">
      <c r="A17" s="66" t="s">
        <v>1260</v>
      </c>
      <c r="B17" s="83" t="s">
        <v>1224</v>
      </c>
      <c r="C17" s="66" t="s">
        <v>1479</v>
      </c>
      <c r="D17" s="66" t="s">
        <v>1479</v>
      </c>
      <c r="E17" s="72"/>
      <c r="F17" s="72"/>
      <c r="G17" s="72"/>
      <c r="H17" s="64"/>
      <c r="L17" s="64"/>
      <c r="M17" s="64"/>
    </row>
    <row r="18" spans="1:13" x14ac:dyDescent="0.25">
      <c r="A18" s="66" t="s">
        <v>1261</v>
      </c>
      <c r="B18" s="83" t="s">
        <v>1225</v>
      </c>
      <c r="C18" s="66" t="s">
        <v>1361</v>
      </c>
      <c r="D18" s="416" t="s">
        <v>1478</v>
      </c>
      <c r="E18" s="72"/>
      <c r="F18" s="72"/>
      <c r="G18" s="72"/>
      <c r="H18" s="64"/>
      <c r="L18" s="64"/>
      <c r="M18" s="64"/>
    </row>
    <row r="19" spans="1:13" x14ac:dyDescent="0.25">
      <c r="A19" s="66" t="s">
        <v>1262</v>
      </c>
      <c r="B19" s="83" t="s">
        <v>1226</v>
      </c>
      <c r="C19" s="66" t="s">
        <v>1479</v>
      </c>
      <c r="D19" s="66" t="s">
        <v>1479</v>
      </c>
      <c r="E19" s="72"/>
      <c r="F19" s="72"/>
      <c r="G19" s="72"/>
      <c r="H19" s="64"/>
      <c r="L19" s="64"/>
      <c r="M19" s="64"/>
    </row>
    <row r="20" spans="1:13" x14ac:dyDescent="0.25">
      <c r="A20" s="66" t="s">
        <v>1263</v>
      </c>
      <c r="B20" s="83" t="s">
        <v>1227</v>
      </c>
      <c r="C20" s="66" t="s">
        <v>1361</v>
      </c>
      <c r="D20" s="416" t="s">
        <v>1478</v>
      </c>
      <c r="E20" s="72"/>
      <c r="F20" s="72"/>
      <c r="G20" s="72"/>
      <c r="H20" s="64"/>
      <c r="L20" s="64"/>
      <c r="M20" s="64"/>
    </row>
    <row r="21" spans="1:13" x14ac:dyDescent="0.25">
      <c r="A21" s="66" t="s">
        <v>1264</v>
      </c>
      <c r="B21" s="83" t="s">
        <v>1228</v>
      </c>
      <c r="C21" s="66" t="s">
        <v>1479</v>
      </c>
      <c r="D21" s="66" t="s">
        <v>1479</v>
      </c>
      <c r="E21" s="72"/>
      <c r="F21" s="72"/>
      <c r="G21" s="72"/>
      <c r="H21" s="64"/>
      <c r="L21" s="64"/>
      <c r="M21" s="64"/>
    </row>
    <row r="22" spans="1:13" x14ac:dyDescent="0.25">
      <c r="A22" s="66" t="s">
        <v>1265</v>
      </c>
      <c r="B22" s="83" t="s">
        <v>1229</v>
      </c>
      <c r="C22" s="66" t="s">
        <v>1479</v>
      </c>
      <c r="D22" s="66" t="s">
        <v>1479</v>
      </c>
      <c r="E22" s="72"/>
      <c r="F22" s="72"/>
      <c r="G22" s="72"/>
      <c r="H22" s="64"/>
      <c r="L22" s="64"/>
      <c r="M22" s="64"/>
    </row>
    <row r="23" spans="1:13" x14ac:dyDescent="0.25">
      <c r="A23" s="66" t="s">
        <v>1266</v>
      </c>
      <c r="B23" s="83" t="s">
        <v>1332</v>
      </c>
      <c r="C23" s="66" t="s">
        <v>1479</v>
      </c>
      <c r="D23" s="66" t="s">
        <v>1479</v>
      </c>
      <c r="E23" s="72"/>
      <c r="F23" s="72"/>
      <c r="G23" s="72"/>
      <c r="H23" s="64"/>
      <c r="L23" s="64"/>
      <c r="M23" s="64"/>
    </row>
    <row r="24" spans="1:13" x14ac:dyDescent="0.25">
      <c r="A24" s="66" t="s">
        <v>1334</v>
      </c>
      <c r="B24" s="83" t="s">
        <v>1333</v>
      </c>
      <c r="C24" s="66" t="s">
        <v>1480</v>
      </c>
      <c r="D24" s="66" t="s">
        <v>1035</v>
      </c>
      <c r="E24" s="72"/>
      <c r="F24" s="72"/>
      <c r="G24" s="72"/>
      <c r="H24" s="64"/>
      <c r="L24" s="64"/>
      <c r="M24" s="64"/>
    </row>
    <row r="25" spans="1:13" hidden="1" outlineLevel="1" x14ac:dyDescent="0.25">
      <c r="A25" s="66" t="s">
        <v>1267</v>
      </c>
      <c r="B25" s="81"/>
      <c r="E25" s="72"/>
      <c r="F25" s="72"/>
      <c r="G25" s="72"/>
      <c r="H25" s="64"/>
      <c r="L25" s="64"/>
      <c r="M25" s="64"/>
    </row>
    <row r="26" spans="1:13" hidden="1" outlineLevel="1" x14ac:dyDescent="0.25">
      <c r="A26" s="66" t="s">
        <v>1270</v>
      </c>
      <c r="B26" s="81"/>
      <c r="E26" s="72"/>
      <c r="F26" s="72"/>
      <c r="G26" s="72"/>
      <c r="H26" s="64"/>
      <c r="L26" s="64"/>
      <c r="M26" s="64"/>
    </row>
    <row r="27" spans="1:13" hidden="1" outlineLevel="1" x14ac:dyDescent="0.25">
      <c r="A27" s="66" t="s">
        <v>1271</v>
      </c>
      <c r="B27" s="81"/>
      <c r="E27" s="72"/>
      <c r="F27" s="72"/>
      <c r="G27" s="72"/>
      <c r="H27" s="64"/>
      <c r="L27" s="64"/>
      <c r="M27" s="64"/>
    </row>
    <row r="28" spans="1:13" hidden="1" outlineLevel="1" x14ac:dyDescent="0.25">
      <c r="A28" s="66" t="s">
        <v>1272</v>
      </c>
      <c r="B28" s="81"/>
      <c r="E28" s="72"/>
      <c r="F28" s="72"/>
      <c r="G28" s="72"/>
      <c r="H28" s="64"/>
      <c r="L28" s="64"/>
      <c r="M28" s="64"/>
    </row>
    <row r="29" spans="1:13" hidden="1" outlineLevel="1" x14ac:dyDescent="0.25">
      <c r="A29" s="66" t="s">
        <v>1273</v>
      </c>
      <c r="B29" s="81"/>
      <c r="E29" s="72"/>
      <c r="F29" s="72"/>
      <c r="G29" s="72"/>
      <c r="H29" s="64"/>
      <c r="L29" s="64"/>
      <c r="M29" s="64"/>
    </row>
    <row r="30" spans="1:13" hidden="1" outlineLevel="1" x14ac:dyDescent="0.25">
      <c r="A30" s="66" t="s">
        <v>1274</v>
      </c>
      <c r="B30" s="81"/>
      <c r="E30" s="72"/>
      <c r="F30" s="72"/>
      <c r="G30" s="72"/>
      <c r="H30" s="64"/>
      <c r="L30" s="64"/>
      <c r="M30" s="64"/>
    </row>
    <row r="31" spans="1:13" hidden="1" outlineLevel="1" x14ac:dyDescent="0.25">
      <c r="A31" s="66" t="s">
        <v>1275</v>
      </c>
      <c r="B31" s="81"/>
      <c r="E31" s="72"/>
      <c r="F31" s="72"/>
      <c r="G31" s="72"/>
      <c r="H31" s="64"/>
      <c r="L31" s="64"/>
      <c r="M31" s="64"/>
    </row>
    <row r="32" spans="1:13" hidden="1" outlineLevel="1" x14ac:dyDescent="0.25">
      <c r="A32" s="66" t="s">
        <v>1276</v>
      </c>
      <c r="B32" s="81"/>
      <c r="E32" s="72"/>
      <c r="F32" s="72"/>
      <c r="G32" s="72"/>
      <c r="H32" s="64"/>
      <c r="L32" s="64"/>
      <c r="M32" s="64"/>
    </row>
    <row r="33" spans="1:13" ht="18.75" collapsed="1" x14ac:dyDescent="0.25">
      <c r="A33" s="78"/>
      <c r="B33" s="77" t="s">
        <v>1269</v>
      </c>
      <c r="C33" s="78"/>
      <c r="D33" s="78"/>
      <c r="E33" s="78"/>
      <c r="F33" s="78"/>
      <c r="G33" s="78"/>
      <c r="H33" s="64"/>
      <c r="L33" s="64"/>
      <c r="M33" s="64"/>
    </row>
    <row r="34" spans="1:13" ht="15" customHeight="1" x14ac:dyDescent="0.25">
      <c r="A34" s="85"/>
      <c r="B34" s="86" t="s">
        <v>1230</v>
      </c>
      <c r="C34" s="85" t="s">
        <v>1345</v>
      </c>
      <c r="D34" s="85" t="s">
        <v>1349</v>
      </c>
      <c r="E34" s="85" t="s">
        <v>1231</v>
      </c>
      <c r="F34" s="88"/>
      <c r="G34" s="88"/>
      <c r="H34" s="64"/>
      <c r="L34" s="64"/>
      <c r="M34" s="64"/>
    </row>
    <row r="35" spans="1:13" x14ac:dyDescent="0.25">
      <c r="A35" s="66" t="s">
        <v>1292</v>
      </c>
      <c r="B35" s="66" t="s">
        <v>1361</v>
      </c>
      <c r="C35" s="143" t="s">
        <v>1358</v>
      </c>
      <c r="D35" s="416" t="s">
        <v>1478</v>
      </c>
      <c r="E35" s="66" t="s">
        <v>1481</v>
      </c>
      <c r="F35" s="144"/>
      <c r="G35" s="144"/>
      <c r="H35" s="64"/>
      <c r="L35" s="64"/>
      <c r="M35" s="64"/>
    </row>
    <row r="36" spans="1:13" x14ac:dyDescent="0.25">
      <c r="A36" s="66" t="s">
        <v>1293</v>
      </c>
      <c r="B36" s="83" t="s">
        <v>1232</v>
      </c>
      <c r="C36" s="66" t="s">
        <v>93</v>
      </c>
      <c r="D36" s="66" t="s">
        <v>93</v>
      </c>
      <c r="E36" s="66" t="s">
        <v>93</v>
      </c>
      <c r="H36" s="64"/>
      <c r="L36" s="64"/>
      <c r="M36" s="64"/>
    </row>
    <row r="37" spans="1:13" hidden="1" x14ac:dyDescent="0.25">
      <c r="A37" s="66" t="s">
        <v>1294</v>
      </c>
      <c r="B37" s="83" t="s">
        <v>1233</v>
      </c>
      <c r="C37" s="66" t="s">
        <v>93</v>
      </c>
      <c r="D37" s="66" t="s">
        <v>93</v>
      </c>
      <c r="E37" s="66" t="s">
        <v>93</v>
      </c>
      <c r="H37" s="64"/>
      <c r="L37" s="64"/>
      <c r="M37" s="64"/>
    </row>
    <row r="38" spans="1:13" hidden="1" x14ac:dyDescent="0.25">
      <c r="A38" s="66" t="s">
        <v>1295</v>
      </c>
      <c r="B38" s="83" t="s">
        <v>1234</v>
      </c>
      <c r="C38" s="66" t="s">
        <v>93</v>
      </c>
      <c r="D38" s="66" t="s">
        <v>93</v>
      </c>
      <c r="E38" s="66" t="s">
        <v>93</v>
      </c>
      <c r="H38" s="64"/>
      <c r="L38" s="64"/>
      <c r="M38" s="64"/>
    </row>
    <row r="39" spans="1:13" hidden="1" x14ac:dyDescent="0.25">
      <c r="A39" s="66" t="s">
        <v>1296</v>
      </c>
      <c r="B39" s="83" t="s">
        <v>1235</v>
      </c>
      <c r="C39" s="66" t="s">
        <v>93</v>
      </c>
      <c r="D39" s="66" t="s">
        <v>93</v>
      </c>
      <c r="E39" s="66" t="s">
        <v>93</v>
      </c>
      <c r="H39" s="64"/>
      <c r="L39" s="64"/>
      <c r="M39" s="64"/>
    </row>
    <row r="40" spans="1:13" hidden="1" x14ac:dyDescent="0.25">
      <c r="A40" s="66" t="s">
        <v>1297</v>
      </c>
      <c r="B40" s="83" t="s">
        <v>1236</v>
      </c>
      <c r="C40" s="66" t="s">
        <v>93</v>
      </c>
      <c r="D40" s="66" t="s">
        <v>93</v>
      </c>
      <c r="E40" s="66" t="s">
        <v>93</v>
      </c>
      <c r="H40" s="64"/>
      <c r="L40" s="64"/>
      <c r="M40" s="64"/>
    </row>
    <row r="41" spans="1:13" hidden="1" x14ac:dyDescent="0.25">
      <c r="A41" s="66" t="s">
        <v>1298</v>
      </c>
      <c r="B41" s="83" t="s">
        <v>1237</v>
      </c>
      <c r="C41" s="66" t="s">
        <v>93</v>
      </c>
      <c r="D41" s="66" t="s">
        <v>93</v>
      </c>
      <c r="E41" s="66" t="s">
        <v>93</v>
      </c>
      <c r="H41" s="64"/>
      <c r="L41" s="64"/>
      <c r="M41" s="64"/>
    </row>
    <row r="42" spans="1:13" hidden="1" x14ac:dyDescent="0.25">
      <c r="A42" s="66" t="s">
        <v>1299</v>
      </c>
      <c r="B42" s="83" t="s">
        <v>1238</v>
      </c>
      <c r="C42" s="66" t="s">
        <v>93</v>
      </c>
      <c r="D42" s="66" t="s">
        <v>93</v>
      </c>
      <c r="E42" s="66" t="s">
        <v>93</v>
      </c>
      <c r="H42" s="64"/>
      <c r="L42" s="64"/>
      <c r="M42" s="64"/>
    </row>
    <row r="43" spans="1:13" hidden="1" x14ac:dyDescent="0.25">
      <c r="A43" s="66" t="s">
        <v>1300</v>
      </c>
      <c r="B43" s="83" t="s">
        <v>1239</v>
      </c>
      <c r="C43" s="66" t="s">
        <v>93</v>
      </c>
      <c r="D43" s="66" t="s">
        <v>93</v>
      </c>
      <c r="E43" s="66" t="s">
        <v>93</v>
      </c>
      <c r="H43" s="64"/>
      <c r="L43" s="64"/>
      <c r="M43" s="64"/>
    </row>
    <row r="44" spans="1:13" hidden="1" x14ac:dyDescent="0.25">
      <c r="A44" s="66" t="s">
        <v>1301</v>
      </c>
      <c r="B44" s="83" t="s">
        <v>1240</v>
      </c>
      <c r="C44" s="66" t="s">
        <v>93</v>
      </c>
      <c r="D44" s="66" t="s">
        <v>93</v>
      </c>
      <c r="E44" s="66" t="s">
        <v>93</v>
      </c>
      <c r="H44" s="64"/>
      <c r="L44" s="64"/>
      <c r="M44" s="64"/>
    </row>
    <row r="45" spans="1:13" hidden="1" x14ac:dyDescent="0.25">
      <c r="A45" s="66" t="s">
        <v>1302</v>
      </c>
      <c r="B45" s="83" t="s">
        <v>1241</v>
      </c>
      <c r="C45" s="66" t="s">
        <v>93</v>
      </c>
      <c r="D45" s="66" t="s">
        <v>93</v>
      </c>
      <c r="E45" s="66" t="s">
        <v>93</v>
      </c>
      <c r="H45" s="64"/>
      <c r="L45" s="64"/>
      <c r="M45" s="64"/>
    </row>
    <row r="46" spans="1:13" hidden="1" x14ac:dyDescent="0.25">
      <c r="A46" s="66" t="s">
        <v>1303</v>
      </c>
      <c r="B46" s="83" t="s">
        <v>1242</v>
      </c>
      <c r="C46" s="66" t="s">
        <v>93</v>
      </c>
      <c r="D46" s="66" t="s">
        <v>93</v>
      </c>
      <c r="E46" s="66" t="s">
        <v>93</v>
      </c>
      <c r="H46" s="64"/>
      <c r="L46" s="64"/>
      <c r="M46" s="64"/>
    </row>
    <row r="47" spans="1:13" hidden="1" x14ac:dyDescent="0.25">
      <c r="A47" s="66" t="s">
        <v>1304</v>
      </c>
      <c r="B47" s="83" t="s">
        <v>1243</v>
      </c>
      <c r="C47" s="66" t="s">
        <v>93</v>
      </c>
      <c r="D47" s="66" t="s">
        <v>93</v>
      </c>
      <c r="E47" s="66" t="s">
        <v>93</v>
      </c>
      <c r="H47" s="64"/>
      <c r="L47" s="64"/>
      <c r="M47" s="64"/>
    </row>
    <row r="48" spans="1:13" hidden="1" x14ac:dyDescent="0.25">
      <c r="A48" s="66" t="s">
        <v>1305</v>
      </c>
      <c r="B48" s="83" t="s">
        <v>1244</v>
      </c>
      <c r="C48" s="66" t="s">
        <v>93</v>
      </c>
      <c r="D48" s="66" t="s">
        <v>93</v>
      </c>
      <c r="E48" s="66" t="s">
        <v>93</v>
      </c>
      <c r="H48" s="64"/>
      <c r="L48" s="64"/>
      <c r="M48" s="64"/>
    </row>
    <row r="49" spans="1:13" hidden="1" x14ac:dyDescent="0.25">
      <c r="A49" s="66" t="s">
        <v>1306</v>
      </c>
      <c r="B49" s="83" t="s">
        <v>1245</v>
      </c>
      <c r="C49" s="66" t="s">
        <v>93</v>
      </c>
      <c r="D49" s="66" t="s">
        <v>93</v>
      </c>
      <c r="E49" s="66" t="s">
        <v>93</v>
      </c>
      <c r="H49" s="64"/>
      <c r="L49" s="64"/>
      <c r="M49" s="64"/>
    </row>
    <row r="50" spans="1:13" hidden="1" x14ac:dyDescent="0.25">
      <c r="A50" s="66" t="s">
        <v>1307</v>
      </c>
      <c r="B50" s="83" t="s">
        <v>1246</v>
      </c>
      <c r="C50" s="66" t="s">
        <v>93</v>
      </c>
      <c r="D50" s="66" t="s">
        <v>93</v>
      </c>
      <c r="E50" s="66" t="s">
        <v>93</v>
      </c>
      <c r="H50" s="64"/>
      <c r="L50" s="64"/>
      <c r="M50" s="64"/>
    </row>
    <row r="51" spans="1:13" hidden="1" x14ac:dyDescent="0.25">
      <c r="A51" s="66" t="s">
        <v>1308</v>
      </c>
      <c r="B51" s="83" t="s">
        <v>1247</v>
      </c>
      <c r="C51" s="66" t="s">
        <v>93</v>
      </c>
      <c r="D51" s="66" t="s">
        <v>93</v>
      </c>
      <c r="E51" s="66" t="s">
        <v>93</v>
      </c>
      <c r="H51" s="64"/>
      <c r="L51" s="64"/>
      <c r="M51" s="64"/>
    </row>
    <row r="52" spans="1:13" hidden="1" x14ac:dyDescent="0.25">
      <c r="A52" s="66" t="s">
        <v>1309</v>
      </c>
      <c r="B52" s="83" t="s">
        <v>1248</v>
      </c>
      <c r="C52" s="66" t="s">
        <v>93</v>
      </c>
      <c r="D52" s="66" t="s">
        <v>93</v>
      </c>
      <c r="E52" s="66" t="s">
        <v>93</v>
      </c>
      <c r="H52" s="64"/>
      <c r="L52" s="64"/>
      <c r="M52" s="64"/>
    </row>
    <row r="53" spans="1:13" hidden="1" x14ac:dyDescent="0.25">
      <c r="A53" s="66" t="s">
        <v>1310</v>
      </c>
      <c r="B53" s="83" t="s">
        <v>1249</v>
      </c>
      <c r="C53" s="66" t="s">
        <v>93</v>
      </c>
      <c r="D53" s="66" t="s">
        <v>93</v>
      </c>
      <c r="E53" s="66" t="s">
        <v>93</v>
      </c>
      <c r="H53" s="64"/>
      <c r="L53" s="64"/>
      <c r="M53" s="64"/>
    </row>
    <row r="54" spans="1:13" hidden="1" x14ac:dyDescent="0.25">
      <c r="A54" s="66" t="s">
        <v>1311</v>
      </c>
      <c r="B54" s="83" t="s">
        <v>1250</v>
      </c>
      <c r="C54" s="66" t="s">
        <v>93</v>
      </c>
      <c r="D54" s="66" t="s">
        <v>93</v>
      </c>
      <c r="E54" s="66" t="s">
        <v>93</v>
      </c>
      <c r="H54" s="64"/>
      <c r="L54" s="64"/>
      <c r="M54" s="64"/>
    </row>
    <row r="55" spans="1:13" hidden="1" x14ac:dyDescent="0.25">
      <c r="A55" s="66" t="s">
        <v>1312</v>
      </c>
      <c r="B55" s="83" t="s">
        <v>1251</v>
      </c>
      <c r="C55" s="66" t="s">
        <v>93</v>
      </c>
      <c r="D55" s="66" t="s">
        <v>93</v>
      </c>
      <c r="E55" s="66" t="s">
        <v>93</v>
      </c>
      <c r="H55" s="64"/>
      <c r="L55" s="64"/>
      <c r="M55" s="64"/>
    </row>
    <row r="56" spans="1:13" hidden="1" x14ac:dyDescent="0.25">
      <c r="A56" s="66" t="s">
        <v>1313</v>
      </c>
      <c r="B56" s="83" t="s">
        <v>1252</v>
      </c>
      <c r="C56" s="66" t="s">
        <v>93</v>
      </c>
      <c r="D56" s="66" t="s">
        <v>93</v>
      </c>
      <c r="E56" s="66" t="s">
        <v>93</v>
      </c>
      <c r="H56" s="64"/>
      <c r="L56" s="64"/>
      <c r="M56" s="64"/>
    </row>
    <row r="57" spans="1:13" hidden="1" x14ac:dyDescent="0.25">
      <c r="A57" s="66" t="s">
        <v>1314</v>
      </c>
      <c r="B57" s="83" t="s">
        <v>1253</v>
      </c>
      <c r="C57" s="66" t="s">
        <v>93</v>
      </c>
      <c r="D57" s="66" t="s">
        <v>93</v>
      </c>
      <c r="E57" s="66" t="s">
        <v>93</v>
      </c>
      <c r="H57" s="64"/>
      <c r="L57" s="64"/>
      <c r="M57" s="64"/>
    </row>
    <row r="58" spans="1:13" hidden="1" x14ac:dyDescent="0.25">
      <c r="A58" s="66" t="s">
        <v>1315</v>
      </c>
      <c r="B58" s="83" t="s">
        <v>1254</v>
      </c>
      <c r="C58" s="66" t="s">
        <v>93</v>
      </c>
      <c r="D58" s="66" t="s">
        <v>93</v>
      </c>
      <c r="E58" s="66" t="s">
        <v>93</v>
      </c>
      <c r="H58" s="64"/>
      <c r="L58" s="64"/>
      <c r="M58" s="64"/>
    </row>
    <row r="59" spans="1:13" hidden="1" x14ac:dyDescent="0.25">
      <c r="A59" s="66" t="s">
        <v>1316</v>
      </c>
      <c r="B59" s="83" t="s">
        <v>1255</v>
      </c>
      <c r="C59" s="66" t="s">
        <v>93</v>
      </c>
      <c r="D59" s="66" t="s">
        <v>93</v>
      </c>
      <c r="E59" s="66" t="s">
        <v>93</v>
      </c>
      <c r="H59" s="64"/>
      <c r="L59" s="64"/>
      <c r="M59" s="64"/>
    </row>
    <row r="60" spans="1:13" hidden="1" outlineLevel="1" x14ac:dyDescent="0.25">
      <c r="A60" s="66" t="s">
        <v>1277</v>
      </c>
      <c r="B60" s="83"/>
      <c r="E60" s="83"/>
      <c r="F60" s="83"/>
      <c r="G60" s="83"/>
      <c r="H60" s="64"/>
      <c r="L60" s="64"/>
      <c r="M60" s="64"/>
    </row>
    <row r="61" spans="1:13" hidden="1" outlineLevel="1" x14ac:dyDescent="0.25">
      <c r="A61" s="66" t="s">
        <v>1278</v>
      </c>
      <c r="B61" s="83"/>
      <c r="E61" s="83"/>
      <c r="F61" s="83"/>
      <c r="G61" s="83"/>
      <c r="H61" s="64"/>
      <c r="L61" s="64"/>
      <c r="M61" s="64"/>
    </row>
    <row r="62" spans="1:13" hidden="1" outlineLevel="1" x14ac:dyDescent="0.25">
      <c r="A62" s="66" t="s">
        <v>1279</v>
      </c>
      <c r="B62" s="83"/>
      <c r="E62" s="83"/>
      <c r="F62" s="83"/>
      <c r="G62" s="83"/>
      <c r="H62" s="64"/>
      <c r="L62" s="64"/>
      <c r="M62" s="64"/>
    </row>
    <row r="63" spans="1:13" hidden="1" outlineLevel="1" x14ac:dyDescent="0.25">
      <c r="A63" s="66" t="s">
        <v>1280</v>
      </c>
      <c r="B63" s="83"/>
      <c r="E63" s="83"/>
      <c r="F63" s="83"/>
      <c r="G63" s="83"/>
      <c r="H63" s="64"/>
      <c r="L63" s="64"/>
      <c r="M63" s="64"/>
    </row>
    <row r="64" spans="1:13" hidden="1" outlineLevel="1" x14ac:dyDescent="0.25">
      <c r="A64" s="66" t="s">
        <v>1281</v>
      </c>
      <c r="B64" s="83"/>
      <c r="E64" s="83"/>
      <c r="F64" s="83"/>
      <c r="G64" s="83"/>
      <c r="H64" s="64"/>
      <c r="L64" s="64"/>
      <c r="M64" s="64"/>
    </row>
    <row r="65" spans="1:14" hidden="1" outlineLevel="1" x14ac:dyDescent="0.25">
      <c r="A65" s="66" t="s">
        <v>1282</v>
      </c>
      <c r="B65" s="83"/>
      <c r="E65" s="83"/>
      <c r="F65" s="83"/>
      <c r="G65" s="83"/>
      <c r="H65" s="64"/>
      <c r="L65" s="64"/>
      <c r="M65" s="64"/>
    </row>
    <row r="66" spans="1:14" hidden="1" outlineLevel="1" x14ac:dyDescent="0.25">
      <c r="A66" s="66" t="s">
        <v>1283</v>
      </c>
      <c r="B66" s="83"/>
      <c r="E66" s="83"/>
      <c r="F66" s="83"/>
      <c r="G66" s="83"/>
      <c r="H66" s="64"/>
      <c r="L66" s="64"/>
      <c r="M66" s="64"/>
    </row>
    <row r="67" spans="1:14" hidden="1" outlineLevel="1" x14ac:dyDescent="0.25">
      <c r="A67" s="66" t="s">
        <v>1284</v>
      </c>
      <c r="B67" s="83"/>
      <c r="E67" s="83"/>
      <c r="F67" s="83"/>
      <c r="G67" s="83"/>
      <c r="H67" s="64"/>
      <c r="L67" s="64"/>
      <c r="M67" s="64"/>
    </row>
    <row r="68" spans="1:14" hidden="1" outlineLevel="1" x14ac:dyDescent="0.25">
      <c r="A68" s="66" t="s">
        <v>1285</v>
      </c>
      <c r="B68" s="83"/>
      <c r="E68" s="83"/>
      <c r="F68" s="83"/>
      <c r="G68" s="83"/>
      <c r="H68" s="64"/>
      <c r="L68" s="64"/>
      <c r="M68" s="64"/>
    </row>
    <row r="69" spans="1:14" hidden="1" outlineLevel="1" x14ac:dyDescent="0.25">
      <c r="A69" s="66" t="s">
        <v>1286</v>
      </c>
      <c r="B69" s="83"/>
      <c r="E69" s="83"/>
      <c r="F69" s="83"/>
      <c r="G69" s="83"/>
      <c r="H69" s="64"/>
      <c r="L69" s="64"/>
      <c r="M69" s="64"/>
    </row>
    <row r="70" spans="1:14" hidden="1" outlineLevel="1" x14ac:dyDescent="0.25">
      <c r="A70" s="66" t="s">
        <v>1287</v>
      </c>
      <c r="B70" s="83"/>
      <c r="E70" s="83"/>
      <c r="F70" s="83"/>
      <c r="G70" s="83"/>
      <c r="H70" s="64"/>
      <c r="L70" s="64"/>
      <c r="M70" s="64"/>
    </row>
    <row r="71" spans="1:14" hidden="1" outlineLevel="1" x14ac:dyDescent="0.25">
      <c r="A71" s="66" t="s">
        <v>1288</v>
      </c>
      <c r="B71" s="83"/>
      <c r="E71" s="83"/>
      <c r="F71" s="83"/>
      <c r="G71" s="83"/>
      <c r="H71" s="64"/>
      <c r="L71" s="64"/>
      <c r="M71" s="64"/>
    </row>
    <row r="72" spans="1:14" hidden="1" outlineLevel="1" x14ac:dyDescent="0.25">
      <c r="A72" s="66" t="s">
        <v>1289</v>
      </c>
      <c r="B72" s="83"/>
      <c r="E72" s="83"/>
      <c r="F72" s="83"/>
      <c r="G72" s="83"/>
      <c r="H72" s="64"/>
      <c r="L72" s="64"/>
      <c r="M72" s="64"/>
    </row>
    <row r="73" spans="1:14" ht="37.5" collapsed="1" x14ac:dyDescent="0.25">
      <c r="A73" s="78"/>
      <c r="B73" s="77" t="s">
        <v>1291</v>
      </c>
      <c r="C73" s="78"/>
      <c r="D73" s="78"/>
      <c r="E73" s="78"/>
      <c r="F73" s="78"/>
      <c r="G73" s="78"/>
      <c r="H73" s="64"/>
    </row>
    <row r="74" spans="1:14" ht="15" customHeight="1" x14ac:dyDescent="0.25">
      <c r="A74" s="85"/>
      <c r="B74" s="86" t="s">
        <v>987</v>
      </c>
      <c r="C74" s="85" t="s">
        <v>1353</v>
      </c>
      <c r="D74" s="85"/>
      <c r="E74" s="88"/>
      <c r="F74" s="88"/>
      <c r="G74" s="88"/>
      <c r="H74" s="97"/>
      <c r="I74" s="97"/>
      <c r="J74" s="97"/>
      <c r="K74" s="97"/>
      <c r="L74" s="97"/>
      <c r="M74" s="97"/>
      <c r="N74" s="97"/>
    </row>
    <row r="75" spans="1:14" x14ac:dyDescent="0.25">
      <c r="A75" s="66" t="s">
        <v>1317</v>
      </c>
      <c r="B75" s="66" t="s">
        <v>1335</v>
      </c>
      <c r="C75" s="417">
        <v>124</v>
      </c>
      <c r="H75" s="64"/>
    </row>
    <row r="76" spans="1:14" x14ac:dyDescent="0.25">
      <c r="A76" s="66" t="s">
        <v>1318</v>
      </c>
      <c r="B76" s="66" t="s">
        <v>1351</v>
      </c>
      <c r="C76" s="66">
        <v>114</v>
      </c>
      <c r="H76" s="64"/>
    </row>
    <row r="77" spans="1:14" hidden="1" outlineLevel="1" x14ac:dyDescent="0.25">
      <c r="A77" s="66" t="s">
        <v>1319</v>
      </c>
      <c r="H77" s="64"/>
    </row>
    <row r="78" spans="1:14" hidden="1" outlineLevel="1" x14ac:dyDescent="0.25">
      <c r="A78" s="66" t="s">
        <v>1320</v>
      </c>
      <c r="H78" s="64"/>
    </row>
    <row r="79" spans="1:14" hidden="1" outlineLevel="1" x14ac:dyDescent="0.25">
      <c r="A79" s="66" t="s">
        <v>1321</v>
      </c>
      <c r="H79" s="64"/>
    </row>
    <row r="80" spans="1:14" hidden="1" outlineLevel="1" x14ac:dyDescent="0.25">
      <c r="A80" s="66" t="s">
        <v>1322</v>
      </c>
      <c r="H80" s="64"/>
    </row>
    <row r="81" spans="1:8" collapsed="1" x14ac:dyDescent="0.25">
      <c r="A81" s="85"/>
      <c r="B81" s="86" t="s">
        <v>1323</v>
      </c>
      <c r="C81" s="85" t="s">
        <v>585</v>
      </c>
      <c r="D81" s="85" t="s">
        <v>586</v>
      </c>
      <c r="E81" s="88" t="s">
        <v>988</v>
      </c>
      <c r="F81" s="88" t="s">
        <v>989</v>
      </c>
      <c r="G81" s="88" t="s">
        <v>1344</v>
      </c>
      <c r="H81" s="64"/>
    </row>
    <row r="82" spans="1:8" x14ac:dyDescent="0.25">
      <c r="A82" s="66" t="s">
        <v>1324</v>
      </c>
      <c r="B82" s="66" t="s">
        <v>1338</v>
      </c>
      <c r="C82" s="93">
        <v>0.99209999999999998</v>
      </c>
      <c r="D82" s="93">
        <v>0</v>
      </c>
      <c r="E82" s="93">
        <v>0</v>
      </c>
      <c r="F82" s="93" t="s">
        <v>1029</v>
      </c>
      <c r="G82" s="93">
        <f>+C82</f>
        <v>0.99209999999999998</v>
      </c>
      <c r="H82" s="64"/>
    </row>
    <row r="83" spans="1:8" x14ac:dyDescent="0.25">
      <c r="A83" s="66" t="s">
        <v>1325</v>
      </c>
      <c r="B83" s="66" t="s">
        <v>1341</v>
      </c>
      <c r="C83" s="93">
        <v>7.1000000000000004E-3</v>
      </c>
      <c r="D83" s="93">
        <v>0</v>
      </c>
      <c r="E83" s="93">
        <v>0</v>
      </c>
      <c r="F83" s="93" t="s">
        <v>1029</v>
      </c>
      <c r="G83" s="93">
        <f t="shared" ref="G83:G86" si="0">+C83</f>
        <v>7.1000000000000004E-3</v>
      </c>
      <c r="H83" s="64"/>
    </row>
    <row r="84" spans="1:8" x14ac:dyDescent="0.25">
      <c r="A84" s="66" t="s">
        <v>1326</v>
      </c>
      <c r="B84" s="66" t="s">
        <v>1339</v>
      </c>
      <c r="C84" s="93">
        <v>5.9999999999999995E-4</v>
      </c>
      <c r="D84" s="93">
        <v>0</v>
      </c>
      <c r="E84" s="93">
        <v>0</v>
      </c>
      <c r="F84" s="93" t="s">
        <v>1029</v>
      </c>
      <c r="G84" s="93">
        <f t="shared" si="0"/>
        <v>5.9999999999999995E-4</v>
      </c>
      <c r="H84" s="64"/>
    </row>
    <row r="85" spans="1:8" x14ac:dyDescent="0.25">
      <c r="A85" s="66" t="s">
        <v>1327</v>
      </c>
      <c r="B85" s="66" t="s">
        <v>1340</v>
      </c>
      <c r="C85" s="93">
        <v>2.0000000000000001E-4</v>
      </c>
      <c r="D85" s="93">
        <v>0</v>
      </c>
      <c r="E85" s="93">
        <v>0</v>
      </c>
      <c r="F85" s="93" t="s">
        <v>1029</v>
      </c>
      <c r="G85" s="93">
        <f t="shared" si="0"/>
        <v>2.0000000000000001E-4</v>
      </c>
      <c r="H85" s="64"/>
    </row>
    <row r="86" spans="1:8" x14ac:dyDescent="0.25">
      <c r="A86" s="66" t="s">
        <v>1343</v>
      </c>
      <c r="B86" s="66" t="s">
        <v>1342</v>
      </c>
      <c r="C86" s="93">
        <v>0</v>
      </c>
      <c r="D86" s="93">
        <v>0</v>
      </c>
      <c r="E86" s="93">
        <v>0</v>
      </c>
      <c r="F86" s="93" t="s">
        <v>1029</v>
      </c>
      <c r="G86" s="93">
        <f t="shared" si="0"/>
        <v>0</v>
      </c>
      <c r="H86" s="64"/>
    </row>
    <row r="87" spans="1:8" hidden="1" outlineLevel="1" x14ac:dyDescent="0.25">
      <c r="A87" s="66" t="s">
        <v>1328</v>
      </c>
      <c r="H87" s="64"/>
    </row>
    <row r="88" spans="1:8" hidden="1" outlineLevel="1" x14ac:dyDescent="0.25">
      <c r="A88" s="66" t="s">
        <v>1329</v>
      </c>
      <c r="H88" s="64"/>
    </row>
    <row r="89" spans="1:8" hidden="1" outlineLevel="1" x14ac:dyDescent="0.25">
      <c r="A89" s="66" t="s">
        <v>1330</v>
      </c>
      <c r="H89" s="64"/>
    </row>
    <row r="90" spans="1:8" hidden="1" outlineLevel="1" x14ac:dyDescent="0.25">
      <c r="A90" s="66" t="s">
        <v>1331</v>
      </c>
      <c r="H90" s="64"/>
    </row>
    <row r="91" spans="1:8" collapsed="1"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Introduction</vt:lpstr>
      <vt:lpstr>Completion Instructions</vt:lpstr>
      <vt:lpstr>FAQ</vt:lpstr>
      <vt:lpstr>A. HTT General</vt:lpstr>
      <vt:lpstr>B1. HTT Mortgage Assets</vt:lpstr>
      <vt:lpstr>C. HTT Harmonised Glossary</vt:lpstr>
      <vt:lpstr>Disclaimer</vt:lpstr>
      <vt:lpstr>D. Insert Nat Trans Templ</vt:lpstr>
      <vt:lpstr>E. Optional ECB-ECAIs data</vt:lpstr>
      <vt:lpstr>E.g. General</vt:lpstr>
      <vt:lpstr>E.g. Other</vt:lpstr>
      <vt:lpstr>Disclaimer!general_tc</vt:lpstr>
      <vt:lpstr>'A. HTT General'!Print_Area</vt:lpstr>
      <vt:lpstr>'B1. HTT Mortgage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Lawless, Ray</cp:lastModifiedBy>
  <cp:lastPrinted>2017-10-06T09:30:35Z</cp:lastPrinted>
  <dcterms:created xsi:type="dcterms:W3CDTF">2016-04-21T08:07:20Z</dcterms:created>
  <dcterms:modified xsi:type="dcterms:W3CDTF">2017-10-09T09:52:26Z</dcterms:modified>
</cp:coreProperties>
</file>